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18"/>
  <workbookPr defaultThemeVersion="166925"/>
  <mc:AlternateContent xmlns:mc="http://schemas.openxmlformats.org/markup-compatibility/2006">
    <mc:Choice Requires="x15">
      <x15ac:absPath xmlns:x15ac="http://schemas.microsoft.com/office/spreadsheetml/2010/11/ac" url="C:\Users\pulidosjf\Downloads\"/>
    </mc:Choice>
  </mc:AlternateContent>
  <xr:revisionPtr revIDLastSave="0" documentId="8_{E23C2CF5-DD30-43F0-8FC3-1975CA698C43}" xr6:coauthVersionLast="47" xr6:coauthVersionMax="47" xr10:uidLastSave="{00000000-0000-0000-0000-000000000000}"/>
  <bookViews>
    <workbookView xWindow="-110" yWindow="-110" windowWidth="19420" windowHeight="10420" firstSheet="1" activeTab="1" xr2:uid="{E8AA2892-ADC3-43B1-AFAE-2B241E02424D}"/>
  </bookViews>
  <sheets>
    <sheet name="Plan Acción Anual" sheetId="2" r:id="rId1"/>
    <sheet name="Seguimiento PlanAcciónAnual2020" sheetId="3" r:id="rId2"/>
  </sheets>
  <externalReferences>
    <externalReference r:id="rId3"/>
    <externalReference r:id="rId4"/>
    <externalReference r:id="rId5"/>
    <externalReference r:id="rId6"/>
    <externalReference r:id="rId7"/>
    <externalReference r:id="rId8"/>
    <externalReference r:id="rId9"/>
  </externalReferences>
  <definedNames>
    <definedName name="_xlnm._FilterDatabase" localSheetId="0" hidden="1">'Plan Acción Anual'!$A$10:$CC$155</definedName>
    <definedName name="_xlnm._FilterDatabase" localSheetId="1" hidden="1">'Seguimiento PlanAcciónAnual2020'!$B$4:$J$22</definedName>
    <definedName name="Acciones_Categoría_3">'[1]Ponderaciones y parámetros'!$K$6:$N$6</definedName>
    <definedName name="Admin">[2]TABLA!$Q$2:$Q$3</definedName>
    <definedName name="Agricultura">[2]TABLA!#REF!</definedName>
    <definedName name="Agricultura_y_Desarrollo_Rural">[2]TABLA!#REF!</definedName>
    <definedName name="Ambiental">'[2]Tablas instituciones'!$D$2:$D$9</definedName>
    <definedName name="ambiente">[2]TABLA!#REF!</definedName>
    <definedName name="Ambiente_y_Desarrollo_Sostenible">[2]TABLA!#REF!</definedName>
    <definedName name="Ciencia__Tecnología_e_innovación">[2]TABLA!#REF!</definedName>
    <definedName name="clases1">[3]TABLA!$G$2:$G$5</definedName>
    <definedName name="Comercio__Industria_y_Turismo">[2]TABLA!#REF!</definedName>
    <definedName name="nindicador">[4]FICHA_DEL_INDICADOR!$AN$60:$AQ$60</definedName>
    <definedName name="nivel">[2]TABLA!$C$2:$C$3</definedName>
    <definedName name="Nombre">#REF!</definedName>
    <definedName name="Simulador">[1]Listas!$B$2:$B$4</definedName>
    <definedName name="Tipos">[2]TABLA!$G$2:$G$4</definedName>
    <definedName name="vice">'[5]referencia 2018'!$A$1:$A$8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1" i="3" l="1"/>
  <c r="K19" i="3"/>
  <c r="K17" i="3"/>
  <c r="K15" i="3"/>
  <c r="K13" i="3"/>
  <c r="J8" i="3" s="1"/>
  <c r="K6" i="3" s="1"/>
  <c r="K11" i="3"/>
  <c r="K9" i="3"/>
  <c r="J7" i="3"/>
  <c r="J6" i="3"/>
  <c r="P81" i="2"/>
  <c r="P45" i="2"/>
  <c r="P33" i="2"/>
  <c r="P29" i="2" l="1"/>
  <c r="O29" i="2" s="1"/>
  <c r="P27" i="2"/>
  <c r="P31" i="2"/>
  <c r="P25" i="2" l="1"/>
  <c r="P23" i="2"/>
  <c r="P17" i="2"/>
  <c r="P15" i="2" l="1"/>
  <c r="P13" i="2"/>
  <c r="O33" i="2" l="1"/>
  <c r="P32" i="2" l="1"/>
  <c r="I7" i="2" l="1"/>
  <c r="L7" i="2"/>
  <c r="N7" i="2"/>
  <c r="P7" i="2"/>
  <c r="P12" i="2"/>
  <c r="O13" i="2"/>
  <c r="P14" i="2"/>
  <c r="O15" i="2"/>
  <c r="P16" i="2"/>
  <c r="O17" i="2"/>
  <c r="P18" i="2"/>
  <c r="P19" i="2"/>
  <c r="O19" i="2" s="1"/>
  <c r="P20" i="2"/>
  <c r="P21" i="2"/>
  <c r="O21" i="2" s="1"/>
  <c r="P22" i="2"/>
  <c r="O23" i="2"/>
  <c r="P24" i="2"/>
  <c r="O25" i="2"/>
  <c r="P26" i="2"/>
  <c r="O27" i="2"/>
  <c r="P28" i="2"/>
  <c r="P30" i="2"/>
  <c r="O31" i="2"/>
  <c r="P34" i="2"/>
  <c r="P35" i="2"/>
  <c r="O35" i="2" s="1"/>
  <c r="P36" i="2"/>
  <c r="P37" i="2"/>
  <c r="O37" i="2" s="1"/>
  <c r="P38" i="2"/>
  <c r="P39" i="2"/>
  <c r="O39" i="2" s="1"/>
  <c r="P40" i="2"/>
  <c r="P41" i="2"/>
  <c r="O41" i="2" s="1"/>
  <c r="P42" i="2"/>
  <c r="P43" i="2"/>
  <c r="O43" i="2" s="1"/>
  <c r="P44" i="2"/>
  <c r="O45" i="2"/>
  <c r="P46" i="2"/>
  <c r="P47" i="2"/>
  <c r="O47" i="2" s="1"/>
  <c r="P48" i="2"/>
  <c r="P49" i="2"/>
  <c r="O49" i="2" s="1"/>
  <c r="P50" i="2"/>
  <c r="P51" i="2"/>
  <c r="O51" i="2" s="1"/>
  <c r="P52" i="2"/>
  <c r="P53" i="2"/>
  <c r="O53" i="2" s="1"/>
  <c r="P54" i="2"/>
  <c r="P55" i="2"/>
  <c r="O55" i="2" s="1"/>
  <c r="P56" i="2"/>
  <c r="P57" i="2"/>
  <c r="O57" i="2" s="1"/>
  <c r="P58" i="2"/>
  <c r="P59" i="2"/>
  <c r="O59" i="2" s="1"/>
  <c r="P60" i="2"/>
  <c r="P61" i="2"/>
  <c r="O61" i="2" s="1"/>
  <c r="P62" i="2"/>
  <c r="P63" i="2"/>
  <c r="O63" i="2" s="1"/>
  <c r="P64" i="2"/>
  <c r="O65" i="2"/>
  <c r="P66" i="2"/>
  <c r="P67" i="2"/>
  <c r="O67" i="2" s="1"/>
  <c r="P68" i="2"/>
  <c r="P69" i="2"/>
  <c r="O69" i="2" s="1"/>
  <c r="P70" i="2"/>
  <c r="P71" i="2"/>
  <c r="O71" i="2" s="1"/>
  <c r="P72" i="2"/>
  <c r="P73" i="2"/>
  <c r="O73" i="2" s="1"/>
  <c r="P74" i="2"/>
  <c r="P75" i="2"/>
  <c r="O75" i="2" s="1"/>
  <c r="P76" i="2"/>
  <c r="P77" i="2"/>
  <c r="O77" i="2" s="1"/>
  <c r="P78" i="2"/>
  <c r="P79" i="2"/>
  <c r="O79" i="2" s="1"/>
  <c r="P80" i="2"/>
  <c r="O81" i="2"/>
  <c r="P82" i="2"/>
  <c r="P83" i="2"/>
  <c r="O83" i="2" s="1"/>
  <c r="P84" i="2"/>
  <c r="P85" i="2"/>
  <c r="O85" i="2" s="1"/>
  <c r="P86" i="2"/>
  <c r="P87" i="2"/>
  <c r="O87" i="2" s="1"/>
  <c r="P88" i="2"/>
  <c r="P89" i="2"/>
  <c r="O89" i="2" s="1"/>
  <c r="P90" i="2"/>
  <c r="P91" i="2"/>
  <c r="O91" i="2" s="1"/>
  <c r="P92" i="2"/>
  <c r="P93" i="2"/>
  <c r="O93" i="2" s="1"/>
  <c r="P94" i="2"/>
  <c r="P95" i="2"/>
  <c r="O95" i="2" s="1"/>
  <c r="P96" i="2"/>
  <c r="P97" i="2"/>
  <c r="O97" i="2" s="1"/>
  <c r="P98" i="2"/>
  <c r="P99" i="2"/>
  <c r="O99" i="2" s="1"/>
  <c r="P100" i="2"/>
  <c r="P101" i="2"/>
  <c r="O101" i="2" s="1"/>
  <c r="P102" i="2"/>
  <c r="P103" i="2"/>
  <c r="O103" i="2" s="1"/>
  <c r="P104" i="2"/>
  <c r="P105" i="2"/>
  <c r="O105" i="2" s="1"/>
  <c r="P106" i="2"/>
  <c r="P107" i="2"/>
  <c r="O107" i="2" s="1"/>
  <c r="P108" i="2"/>
  <c r="P109" i="2"/>
  <c r="O109" i="2" s="1"/>
  <c r="P110" i="2"/>
  <c r="O111" i="2"/>
  <c r="P112" i="2"/>
  <c r="P113" i="2"/>
  <c r="O113" i="2" s="1"/>
  <c r="P114" i="2"/>
  <c r="P115" i="2"/>
  <c r="O115" i="2" s="1"/>
  <c r="P116" i="2"/>
  <c r="P117" i="2"/>
  <c r="O117" i="2" s="1"/>
  <c r="P118" i="2"/>
  <c r="P119" i="2"/>
  <c r="O119" i="2" s="1"/>
  <c r="P120" i="2"/>
  <c r="P121" i="2"/>
  <c r="O121" i="2" s="1"/>
  <c r="P122" i="2"/>
  <c r="P123" i="2"/>
  <c r="O123" i="2" s="1"/>
  <c r="P124" i="2"/>
  <c r="P125" i="2"/>
  <c r="O125" i="2" s="1"/>
  <c r="P126" i="2"/>
  <c r="P127" i="2"/>
  <c r="O127" i="2" s="1"/>
  <c r="P128" i="2"/>
  <c r="P129" i="2"/>
  <c r="O129" i="2" s="1"/>
  <c r="P130" i="2"/>
  <c r="P131" i="2"/>
  <c r="O131" i="2" s="1"/>
  <c r="P132" i="2"/>
  <c r="P133" i="2"/>
  <c r="O133" i="2" s="1"/>
  <c r="P134" i="2"/>
  <c r="P135" i="2"/>
  <c r="O135" i="2" s="1"/>
  <c r="P136" i="2"/>
  <c r="P137" i="2"/>
  <c r="O137" i="2" s="1"/>
  <c r="P138" i="2"/>
  <c r="P139" i="2"/>
  <c r="O139" i="2" s="1"/>
  <c r="P140" i="2"/>
  <c r="P141" i="2"/>
  <c r="O141" i="2" s="1"/>
  <c r="P142" i="2"/>
  <c r="P143" i="2"/>
  <c r="O143" i="2" s="1"/>
  <c r="P144" i="2"/>
  <c r="P145" i="2"/>
  <c r="O145" i="2" s="1"/>
  <c r="P146" i="2"/>
  <c r="P147" i="2"/>
  <c r="O147" i="2" s="1"/>
  <c r="P148" i="2"/>
  <c r="P149" i="2"/>
  <c r="O149" i="2" s="1"/>
  <c r="P150" i="2"/>
  <c r="P151" i="2"/>
  <c r="O151" i="2" s="1"/>
  <c r="P152" i="2"/>
  <c r="P153" i="2"/>
  <c r="O153" i="2" s="1"/>
  <c r="P154" i="2"/>
  <c r="P155" i="2"/>
  <c r="O155" i="2" s="1"/>
  <c r="E7" i="2" l="1"/>
  <c r="B7" i="2" s="1"/>
  <c r="N8" i="2"/>
  <c r="P8" i="2"/>
  <c r="L8" i="2"/>
  <c r="I8" i="2"/>
  <c r="F8" i="2" l="1"/>
</calcChain>
</file>

<file path=xl/sharedStrings.xml><?xml version="1.0" encoding="utf-8"?>
<sst xmlns="http://schemas.openxmlformats.org/spreadsheetml/2006/main" count="1161" uniqueCount="436">
  <si>
    <t>PLAN DE ACCIÓN ANUAL 2020</t>
  </si>
  <si>
    <t>SEGUIMIENTO 2020</t>
  </si>
  <si>
    <t>Responsable Seguimiento: Gerencia de Innovación y Procesos</t>
  </si>
  <si>
    <t>Enero</t>
  </si>
  <si>
    <t>Febrero</t>
  </si>
  <si>
    <t>Marzo</t>
  </si>
  <si>
    <t>Abril</t>
  </si>
  <si>
    <t>Mayo</t>
  </si>
  <si>
    <t>Junio</t>
  </si>
  <si>
    <t>Julio</t>
  </si>
  <si>
    <t>Agosto</t>
  </si>
  <si>
    <t>Septiembre</t>
  </si>
  <si>
    <t>Octubre</t>
  </si>
  <si>
    <t>Noviembre</t>
  </si>
  <si>
    <t>Diciembre</t>
  </si>
  <si>
    <t>Descripción y justificación del avance</t>
  </si>
  <si>
    <t>Total % Programado</t>
  </si>
  <si>
    <t>% Meta de Cumplimiento Global</t>
  </si>
  <si>
    <t>Peso % Plan Sectorial</t>
  </si>
  <si>
    <t>Peso % Plan Institucional</t>
  </si>
  <si>
    <t xml:space="preserve">Peso % PAAC </t>
  </si>
  <si>
    <t>Peso % PETI</t>
  </si>
  <si>
    <t>S1</t>
  </si>
  <si>
    <t>S2</t>
  </si>
  <si>
    <t>S3</t>
  </si>
  <si>
    <t>S4</t>
  </si>
  <si>
    <t>I TRIMESTRE</t>
  </si>
  <si>
    <t>II TRIMESTRE</t>
  </si>
  <si>
    <t>III TRIMESTRE</t>
  </si>
  <si>
    <t>IV TRIMESTRE</t>
  </si>
  <si>
    <t>Total % Ejecución</t>
  </si>
  <si>
    <t>Total % Ejecución Ponderado Plan Sectorial</t>
  </si>
  <si>
    <t>Total % Ejecución Ponderado Plan Institucional</t>
  </si>
  <si>
    <t xml:space="preserve">Total % Ejecución Ponderado PAAC </t>
  </si>
  <si>
    <t>Total % Ejecución Porcentual PETI</t>
  </si>
  <si>
    <t>Nº</t>
  </si>
  <si>
    <t>Objetivo Plan Estratégico Sectorial</t>
  </si>
  <si>
    <t>Objetivo Plan Estratégico Corporativo</t>
  </si>
  <si>
    <t>Dimensión MIPG</t>
  </si>
  <si>
    <t>Política MIPG</t>
  </si>
  <si>
    <t>Plan</t>
  </si>
  <si>
    <t>Actividad</t>
  </si>
  <si>
    <t>Descripción y Entregable</t>
  </si>
  <si>
    <t>Responsable</t>
  </si>
  <si>
    <t>Presupuesto (Fuente de Financiamiento)</t>
  </si>
  <si>
    <t>Fecha Inicial Programada</t>
  </si>
  <si>
    <t>Fecha Final Programada</t>
  </si>
  <si>
    <t>Tipo</t>
  </si>
  <si>
    <t>% dentro del plan</t>
  </si>
  <si>
    <t xml:space="preserve">Total % de avance de la actividad  durante la vigencia  </t>
  </si>
  <si>
    <t>FORTALECER LAS CAPACIDADES DEL TALENTO HUMANO Y LA INNOVACIÓN EN EL SECTOR HACIENDA</t>
  </si>
  <si>
    <t>TRANSFORMACIÓN CULTURA</t>
  </si>
  <si>
    <t>I. TALENTO HUMANO</t>
  </si>
  <si>
    <t>3. Talento Humano</t>
  </si>
  <si>
    <t>1. Sectorial</t>
  </si>
  <si>
    <t>Participar en las mesas sectoriales de Talento Humano</t>
  </si>
  <si>
    <t>Participar en las reuniones sectoriales de Talento Humano</t>
  </si>
  <si>
    <t>Veronica Tatiana Urrutia (Gerente de Talento Humano)</t>
  </si>
  <si>
    <t>Gastos de Operación - Recursos Propios</t>
  </si>
  <si>
    <t>PROGRAMADO</t>
  </si>
  <si>
    <t>Durante el primer semestre la Gerencia participó en cuatro mesas sectoriales, citadas por el Ministerio de Hacienda. Los soportes se encuentran gestionándose ante el Ministerio.</t>
  </si>
  <si>
    <t xml:space="preserve">Se participo en mesa sectoria en la fecha del 10 de septiembre, donde se hablo del manual de desvinclacion asistida y banco de expertos </t>
  </si>
  <si>
    <t xml:space="preserve">La Gerente de Talento Humano y la Subgerente de Desarrollo de personal asistieron a la Mesa Sectorial programada para el día 26 de Noviembre, en efecto Previsora llevó uno de los tres casos de éxito, que se anexa a manera de evidencia. De otro lado, se diligenció la asistencia en el formulario (forms) remitido por el área de Talento Humano del Ministerio de Hacienda y Crédito Público.   </t>
  </si>
  <si>
    <t>EJECUTADO</t>
  </si>
  <si>
    <t>Participar en las capacitaciones sectoriales, convocadas por el líder sectorial de la política de TH</t>
  </si>
  <si>
    <t>Asistencia de representantes de  las entidades adscritas o vinculada a las capacitaciones definidas por el líder sectorial en el marco de la política MIPG.</t>
  </si>
  <si>
    <t xml:space="preserve">No se han recibido invitaciones a capacitaciones sectoriales </t>
  </si>
  <si>
    <t>Se verificó asistencia de dos colaboradoras de la Subgerencia de Desarrollo de Personal y equipo de la Gerencia de Innovación de la semana de gestión de Conocimiento del 17 al 20 de noviembre, como evidencia además de la asistencia tomada por el Ministerio de Hacienda y Crédito se anexan correos en el que comparten la información de la capacitación en comento.</t>
  </si>
  <si>
    <t>Ajuste a los planes del MIPG - Talento Humano, de conformidad con la medición del Furag aplicada en el 2021</t>
  </si>
  <si>
    <t>De acuerdo con los resultados  obtenidos en la medición del FURAG de la gestión 2019, que realiza el DAFP en la vigencia 2020. Cada entidad del Sector Hacienda, ajustará cuando sea pertinente, los planes con el propósito de cerrar la brecha en relación con la política de talento humano.
Entregable: Documento que soporte el análisis de los resultados del Furag o planes ajustados.</t>
  </si>
  <si>
    <t>Se socializaron los resultados en el comité de Presidencia en el mes de junio, a 31 de julio se tendrá el plan de trabajo, ya se cuenta con información levantada por la Gerencia para la construcción del mismo.</t>
  </si>
  <si>
    <t>Se publicó a 30 de octubre, matriz del Plan de Acción Institucional, en la cual se incluyerón las acciones a realizar luego del análisis de los resultados de la entidad en el Furag incluyendo el Plan de Incentivos Institucional, como evidencia se anexa matriz, la cual se encuentra publicada en la página de la entidad.</t>
  </si>
  <si>
    <t>Acción cumplida en el trimestre anterior</t>
  </si>
  <si>
    <t>PROMOVER LA ADECUADA ADMINISTRACIÓN DE LOS RECURSOS FISICOS, FINANCIEROS Y LA DEFENSA TÉCNICA DE LAS ENTIDADES DEL SECTOR HACIENDA</t>
  </si>
  <si>
    <t>ASEGURAR LA EFECTIVA GESTIÓN DE RIESGOS DE LA COMPAÑÍA</t>
  </si>
  <si>
    <t>III. GESTIÓN CON VALORES PARA EL RESULTADO (Ventanilla hacia adentro)</t>
  </si>
  <si>
    <t>12. Defensa Jurídica</t>
  </si>
  <si>
    <t>Participar en las sesiones programadas por la ANDJE dentro de la iniciativa "Comunidad jurídica del conocimiento” garantizando la asistencia delos apoderados judiciales d la Entidad a un mínimo 10 programas al año, ya sea en forma presencial o virtual.
ENTREGABLE: Certificación emitida por la ANDJE</t>
  </si>
  <si>
    <t>Se busca que los apoderados reciban las capacitaciones que ofrece la ANDJE toda vez que con ello se fortaleza la defensa judicial y extrajudiciales de las entidades que integran el Sector Hacienda.</t>
  </si>
  <si>
    <t>Gina Patricia Cortés (Gerente de Litigios)</t>
  </si>
  <si>
    <t>La compañía participó en un total de 19 cursos, Se cargaron las evidencias en carpeta llamada "Comunidad Jurídica del Conocimiento"</t>
  </si>
  <si>
    <t xml:space="preserve">Participar en las sesiones (2) programadas en el Subcomité Sectorial para la Defensa Judicial del Sector Hacienda. 
</t>
  </si>
  <si>
    <t>De acuerdo con la Resolución 1107 del 20 de abril de 2016 de creación del Subcomité, las entidades participaran en las dos sesiones programadas en la vigencia, en donde se tratan temas defensa judicial transversales a las entidades que hacen parte del Sector Hacienda.</t>
  </si>
  <si>
    <t xml:space="preserve">Se adjunta el Acta 1 y el listado de asistencia a reunión virtual del 10 de Junio del Comité Subsectorial	</t>
  </si>
  <si>
    <t>Se adjunta el Acta del acta de la sesión del Subcomité para la Defensa Jurídica del Sector Hacienda celebrada el día 23 de noviembre de 2020 junto con sus anexos, esto es, anexo No. 1 – Presentación socialización - Decreto 1266 de 17/09/2020 
anexo No. 2 – Informe trimestral ANJE a septiembre de 2020, anexo No  3 – Presentación Experiencias y expectativas en observancia a la puesta en marcha del Decreto 806 de 2020, anexo No. 4 – Lista verificación asistencia reunión virtual – Teams</t>
  </si>
  <si>
    <t>FORTALECER LAS RELACIONES DE LAS ENTIDADES DEL SECTOR HACIENDA CON SUS GRUPOS DE VALOR</t>
  </si>
  <si>
    <t>MEJORAR LA PERCEPCIÓN DEL CLIENTE</t>
  </si>
  <si>
    <t>III. GESTIÓN CON VALORES PARA EL RESULTADO (Ventanilla hacia afuera)</t>
  </si>
  <si>
    <t>7. Servicio al Ciudadano</t>
  </si>
  <si>
    <t>Participar en las mesas sectoriales de la política de servicio al ciudadano</t>
  </si>
  <si>
    <t>Diana Paola Aragón Ramos (Gerente de Servicio)</t>
  </si>
  <si>
    <t xml:space="preserve">Min. Hacienda no ha programado reuniones para este componente, sin embargo se participo en los encuentros sectoriales a través de los canales de YouTube y Facebook </t>
  </si>
  <si>
    <t xml:space="preserve">La mesa esta programda sectoria esta programada par finales de octubre </t>
  </si>
  <si>
    <t>Se participa en la mesa sectorial citada para el dia 30 de octubre de 2020</t>
  </si>
  <si>
    <t>4. Integridad</t>
  </si>
  <si>
    <t>Reporte de avance frente al fortalecimiento de la política de integridad.</t>
  </si>
  <si>
    <r>
      <t xml:space="preserve">De acuerdo con los resultados  obtenidos en la medición del FURAG de la gestión 2019, que realiza el DAFP en la vigencia 2020. Cada entidad del Sector Hacienda, realizará un reporte en cuanto al avance alcanzado en la política de integridad y ajustará el correspondiente plan de acción cuando haya lugar. </t>
    </r>
    <r>
      <rPr>
        <b/>
        <sz val="10"/>
        <rFont val="Century Gothic"/>
        <family val="2"/>
      </rPr>
      <t xml:space="preserve">Entregable: - </t>
    </r>
    <r>
      <rPr>
        <sz val="10"/>
        <rFont val="Century Gothic"/>
        <family val="2"/>
      </rPr>
      <t>Reporte sobre la Política de Integridad. - Listado de miembros, roles y responsabilidades. - Cronograma de actividades. - ( Diagnóstico, definición de prioridades, selección herramientas) y seguimiento de actividades.- Seguimiento del Desempeño.</t>
    </r>
  </si>
  <si>
    <t>Teniendo como fundamento, lo establecido en el Decreto 2016 de 2020, se realizó una armonización entre nuestros documentos de Gobierno Corporativo, los valores y sus descriptores adoptados por la entidad  y el código de Integridad, como evidencia se anexa Presentación realizada al Comité de Gestión y Desempeño</t>
  </si>
  <si>
    <t>Se presentó la necesidad de ajuste en el Comite de Estrategia y Gobierno y Junta Directiva, de octubre con el fin de armonizar nuestros valores, documentos de Gobierno Corporativo a lo establecido en el Decreto 2016 de 2020. Por su parte, en la reinducción del 3 de diciembre se socializaron los valores del Códgico de integridad y se anunció su ajuste en los descriptores, teniendo como fundamento el tranajo realizado por la organización en el proyecto formula 5.</t>
  </si>
  <si>
    <t>FORTALECER LA GESTIÓN ORGANIZACIONAL Y POR PROCESOS DE LAS ENTIDADES DEL SECTOR HACIENDA</t>
  </si>
  <si>
    <t>HACER EFICIENTES LOS PROCESOS CRITICOS</t>
  </si>
  <si>
    <t>V. INFORMACIÓN Y COMUNICACIÓN</t>
  </si>
  <si>
    <t>15. Gestión Documental</t>
  </si>
  <si>
    <t>Participar en las mesas sectoriales de la política de gestión documental</t>
  </si>
  <si>
    <t>Participar en las mesas sectoriales de la política de gestión documental, coordinadas por el MHCP.</t>
  </si>
  <si>
    <t>John Hermith Ramírez Celeita (Subgerente de Recursos Físicos)</t>
  </si>
  <si>
    <t xml:space="preserve">1.	El 3 de marzo de 2020 – Reunión con equipo de la mesa sectorial de gestión documental citada por el Ministerio de Hacienda.
2.	El 8 de abril de 2020 – Videoconferencia del II encuentro de equipos transversales de gestión documental, liderada por el Archivo General de La Nación y Departamento Administrativo de la Función Pública. </t>
  </si>
  <si>
    <t xml:space="preserve">La mesa se realiza en el mes de octubre </t>
  </si>
  <si>
    <t>5. Transparencia, acceso a la información pública y lucha contra la corrupción</t>
  </si>
  <si>
    <t>Participar en la celebración del día de la transparencia</t>
  </si>
  <si>
    <t>David Francisco Rodriguez
(Jefe Oficina Control Interno Disciplinario)</t>
  </si>
  <si>
    <t>No se ha programado el día de la Transparencia por parte del Ministerio de Hacienda</t>
  </si>
  <si>
    <t>El 25 de noviembre de 2020 se realizó el Día de la Tasnparecnia de manera virtual, al cual asistieron los tres ffuncionarios de la Oficina de Control Interno Disciplinario.</t>
  </si>
  <si>
    <t>Elaborar el diagnóstico de la sección de Transparencia de la páginas web.</t>
  </si>
  <si>
    <t>Aplicar diagnostico de cumplimiento a la sección de Transparencia de la página web institucional a la luz de la Ley 1712 de 2014</t>
  </si>
  <si>
    <t>Sonia Beatríz Jaramillo (Secretaria General)</t>
  </si>
  <si>
    <t>Desde el mes de agosto, la Gerencia de Innovación y Procesos escaló a la Presidencia de la entidad la necesidad de definir un responsable para atender este tema a lo cual se nombró la Secretaría General con el apoyo de la Oficina de Mercadeo y Publicidad, la Gerencia de Innovación y la Función de Cumplimiento Normativo. Una vez recibido el resultado de la auditoría se socializó con los responsables la Matriz de Cumplimiento para su diligenciamiento y validación de información mínima requerida.</t>
  </si>
  <si>
    <t>Durante el último trimestre del año se lograron los siguientes resultados:
1. Institucionalizar el Manual de Transparencia con la elaboración de la Gerencia de Innovación y Procesos y la validación de Secretaría General y demás partes interesadas. Se incluyó la definición del procedimiento para la publicación en la página Web.
2. Disposición del Sharepoint para el cargue de las evidencias para cada uno de los item de la Ley 1712. 
3. Con el trabajo en equipo se logró a través de la Oficina de Mercadeo y Publicidad la actualización del sitio Transparencia en la página Web de la entidad.</t>
  </si>
  <si>
    <t>Participar en cinco 5 sesiones del Colectivo Disciplinario del Sector Hacienda</t>
  </si>
  <si>
    <t>Asistir y participar en las sesiones del colectivo disciplinario, con el objetivo de fortalecer el ejercicio de la función disciplinaria de las entidades del SH</t>
  </si>
  <si>
    <t xml:space="preserve">El 10 de febrero de 2020  se realizó la vigésimo cuarta sesión del Colectivo Disciplinario del Sector Hacienda y Crédito Público a la cual acudió el jefe de la Oficina de Control Interno Disciplinario de La Previsora. </t>
  </si>
  <si>
    <t xml:space="preserve">El 27 de abril de 2020  se realizó la vigésimo quinta sesión del Colectivo Disciplinario del Sector Hacienda y Crédito Público a la cual acudió el jefe de la Oficina de Control Interno Disciplinario de La Previsora. 
A su turno, el 16 de junio de 2020 se realizó la vigésimo sexta sesión del Colectivo Disciplinarioa la cual acudió el jefe de la Oficina de Control Interno Disciplinario de La Previsora.  </t>
  </si>
  <si>
    <t xml:space="preserve">El 19 de agosto de 2020  se realizó la vigésimo séptima sesión del Colectivo Disciplinario del Sector Hacienda y Crédito Público a la cual acudió la especialista de la Oficina de Control Interno Disciplinario de La Previsora. 
A su turno, el 21 de septiembre de 2020 se realizó la vigésimo octava sesión del Colectivo Disciplinario a la cual acudió el jefe de la Oficina de Control Interno Disciplinario de La Previsora.  </t>
  </si>
  <si>
    <t xml:space="preserve">El 3 de noviembre de 2020  se realizó la vigésimo novena sesión del Colectivo Disciplinario del Sector Hacienda y Crédito Público a la cual acudió lel jefe de la Oficina de Control Interno Disciplinario de La Previsora. 
A su turno, el 3 de diciembre de 2020 se última sesión del Colectivo Disciplinario correspondiente al año 2020, a la cual acudió el jefe de la Oficina de Control Interno Disciplinario de La Previsora.  </t>
  </si>
  <si>
    <t>II. DIRECCIONAMIENTO ESTRATÉGICO Y PLANEACIÓN</t>
  </si>
  <si>
    <t>1. Planeación Institucional</t>
  </si>
  <si>
    <t>2. Institucional</t>
  </si>
  <si>
    <t>Implementación del Plan de Integración del Sistema de Gestión Integral</t>
  </si>
  <si>
    <t>Informe semestral del avance en la Gestión</t>
  </si>
  <si>
    <t>Jose Fernando Pulido Sierra (Gerente de Innovación y Procesos)
Subgerencia de Mejoramiento de Procesos</t>
  </si>
  <si>
    <t>31/06/2020
31/12/2020</t>
  </si>
  <si>
    <t xml:space="preserve">Se avanzó en en la revisiòn y ajuste de la matriz de partes interesadas integral, se reviso y actualizo el manual 0-49 de generalidades del sistema de gestión en cual incluye en enfoque integral, de igual manra se actualizò el proceso "Administrar el sistmra integrado de Planeaciòn y gestiòn" cambiando el nombre por Administrar el Sistema de gestiòn Integral y el descriptivo del proceso, así como el flujo y la matriz RACI, 
Se pone en la evidencia el seguimiento que se realiza al plan de integraciòn,  y los pantallazos de los documentos publicados </t>
  </si>
  <si>
    <t xml:space="preserve">Se realizo propuesta de politica, objetvos y despliegue para la medicion de los mismos, se realizo diagnostici de documentos integrales con SGA y SST, se realizo curso de integracion con Icontec para el equipo de la  GIP y lideres de los Sistemas de gestiòn, se realizó instructivo para la RxD integral (SGC+SGA), se realizo diagnostico de evaluacion de proveedores para la integracion documental </t>
  </si>
  <si>
    <t xml:space="preserve">En Comité de 20 de Ocutbre de RxD se aprueba la politica y objetivos formalmente por el Presidente, Vicepresidentes y miembros del Comité de GyD. Se avanzó en la matriz de partes interesadas de manera integral, se avanzó en la integración de la documentación con el proceso Administrar el Sistema de Gestión Ambiental, se hizo propuesta de inclusión de funciones del SGI en el Manual de funciones, se avanzó en el diagnóstico del tema de evaluación de proveedores para busar la integralidad. Se cargan como evidencias el reporte del seguimiento al plan </t>
  </si>
  <si>
    <t>GARANTIZAR LA PERMANENTE CREACIÓN DE VALOR PARA EL ACCIONISTA</t>
  </si>
  <si>
    <t>III. GESTIÓN CON VALORES PARA RESULTADOS</t>
  </si>
  <si>
    <t>2. Gestión presupuestal y eficiencia del gasto público</t>
  </si>
  <si>
    <t>Evaluar permanente los resultados de la organización - Cierre Año 2019</t>
  </si>
  <si>
    <t>Se realiza seguimiento presupuestal respecto a la ejecución contable del año 2019</t>
  </si>
  <si>
    <t>Claudia Milena Santamaría Camacho 
(Gerente de Planeación Financiera)</t>
  </si>
  <si>
    <t>Se presentó la información en Comité Financiero y Junta Directiva del mes de enero.   Se adjunta presentación soporte.</t>
  </si>
  <si>
    <t>.</t>
  </si>
  <si>
    <t>Optimizar la planeación del presupuesto de la Compañía.</t>
  </si>
  <si>
    <t>Planeación del presupuesto de ingresos y gastos año 2020 alineada a las metas estratégicas de la Compañía.</t>
  </si>
  <si>
    <t>En el mes de julio se inició la planeación presupuestal.  En Agosto se realizó la proyección de cierre 2020 y se definió el estimado del 2021.  En septiembre se realizaron las reuniones con las vicepresidencias para revisar gastos área por área, al igual que revisiones de proyectos. Se puede revisar el cronograma disponible en Previnet.</t>
  </si>
  <si>
    <t>En octubre se presentó el presupuesto a Comité Financiero y Junta Directiva.  Se realizó Junta Directiva extraordinaria el 9 de noviembre y el 10 de noviembre se presentó la información final a la Direccción General de Participaciones Estatales.  El presupuesto 2021 fue aprobado en Junta DIrectiva del 25 de noviembre.  Se adjunta presentación.</t>
  </si>
  <si>
    <t>Evaluar permanente los resultados de la organización - Trimestre I</t>
  </si>
  <si>
    <t>Se realiza seguimiento presupuestal respecto a la ejecución contable, generando las alertas respectivas frente a los cierres estimados</t>
  </si>
  <si>
    <t>Se presentó la información en Comité Financiero del 28 de abril y  Junta Directiva del 30 de abril.   Se adjunta presentación soporte.</t>
  </si>
  <si>
    <t>Evaluar permanente los resultados de la organización - Trimestre II</t>
  </si>
  <si>
    <t>Se presentó la información en Comité Financiero del 28 de julio y  Junta Directiva del 30 de julio.   Se adjunta presentación soporte.</t>
  </si>
  <si>
    <t>Evaluar permanente los resultados de la organización - Trimestre III</t>
  </si>
  <si>
    <t>Se presentó la información en Comité Financiero del 22 de octubre y Junta Directiva del 30 de octubre.   Se adjunta presentación soporte.</t>
  </si>
  <si>
    <t>Implementación de herramientas para mejorar el lenguaje con los grupos de valor</t>
  </si>
  <si>
    <t>Selección e implementación de al menos una de las siguientes herramientas:
- Guía de Lenguaje Claro para servidores públicos del DNP
- 10 pasos para comunicarse en Lenguaje Claro del DNP
- Curso virtual de Lenguaje Claro del DNP</t>
  </si>
  <si>
    <t>se capacitaron en Lenguaje claro 54 personas entre funcionarios de la Gerencia de Servicio y contact center (soporte archivo - Diplomas lenguaje claro y  lista capacitados contact center)
Se adaptaron a Previsora los documentos  Guía de Lenguaje Claro para servidores públicos del DNP y 10 pasos para comunicarse en Lenguaje Claro del DNP, como resultado tenemos publicada la Cartilla de Lenguaje Claro de la compañia publicado en la pagina Web en el enlace https://www.previsora.gov.co/previsora/sites/default/files/CARTILLA_LENGUAJE_CLARO_27_dic.pdf
Adicional a esto, el equipo de la Gerencia de servicio realizo el curso VIrtual del DNP y  se solicito al comite MIPG se gestionara la oblgatoriedad de realizacion por todos los funcionarios el curso virtual de lenguaje claro del DNP</t>
  </si>
  <si>
    <t>Se desarrollaron textos con metodologia Lenguaje claro para rpocesos de asistencia y contact center y se entregaron a la Jefatura de Mercadeo para aplicacion de tono y manera de acuerdo al manual de marca</t>
  </si>
  <si>
    <r>
      <t xml:space="preserve">Monitorear los resultados de los indicadores de servicio (Cliente Final y Aliado Estratégico) en los Comités de </t>
    </r>
    <r>
      <rPr>
        <sz val="10"/>
        <color theme="1"/>
        <rFont val="Century Gothic"/>
        <family val="2"/>
      </rPr>
      <t>SAC y revisión de la Alta Dirección. I semestre</t>
    </r>
  </si>
  <si>
    <t>Se revisarán los resultados de las encuestas de cliente final y aliado estratégico y se generarán acciones de mejora en los procesos que impactan el resultado</t>
  </si>
  <si>
    <t>Se presentan los resultados de las encuestas de cliente final y aliado estrategico en el comité de SAC y comité de Presidencia (soporte archivo - Evidencia presentaciones realizadas)</t>
  </si>
  <si>
    <t>7. Servicio al ciudadano</t>
  </si>
  <si>
    <t>Monitorear los resultados de los indicadores de servicio (Cliente Final y Aliado Estratégico) en los Comités de SAC y revisión de la Alta Dirección. II semestre</t>
  </si>
  <si>
    <t xml:space="preserve">Se realizo el Comité SAC del segundo trimestre y revisiòn con Junta Directiva en septiembre. Se realizara el comité de revisiòn pr la direccion el 20 de octubre </t>
  </si>
  <si>
    <t xml:space="preserve">Se presentan los resultados de las encuestas de cliente final y aliado estrategico en el comité de SAC  (soporte archivo - Evidencia presentacion realizada)		</t>
  </si>
  <si>
    <t>8. Participación ciudadana en la gestión pública</t>
  </si>
  <si>
    <t xml:space="preserve">Realizar la caracterización de los grupos de valor </t>
  </si>
  <si>
    <t>Entregable:
- Identificar los objetivos de la caracterización y su alcance.
- Establecer un líder del ejercicio de caracterización.
- Establecer variables y niveles de desagregación de la información.
- Priorizar variables.
- Identificación de mecanismos de recolección de información.
- Documentación en la Página Web de la compañía</t>
  </si>
  <si>
    <t>Jose Fernando Pulido Sierra (Gerente de Innovación y Procesos)
Diana Paola Aragón (Gerente de Servicio)</t>
  </si>
  <si>
    <t xml:space="preserve">
La Gerencia de Innovación y Procesos elabora la propuesta de Matriz de partes interesadas y se segmentan según el Sistema de Gestión (Ambiental, Calidad y Seguridad y Salud en el Trabajo), adicional se complementa con la caracterización de aliados suministrada por la Gerencia de Servicio y que es confidencial. Se publica en la página Web en la sección Ley de Transparencia. </t>
  </si>
  <si>
    <t xml:space="preserve">FORTALECER LA GESTIÓN TIC Y DE LA INFORMACIÓN EN LAS ENTIDADES DEL SECTOR HACIENDA </t>
  </si>
  <si>
    <t>TRANSFORMACIÓN DIGITAL</t>
  </si>
  <si>
    <t>10. Gobierno Digital</t>
  </si>
  <si>
    <t xml:space="preserve">Desarrollar el Plan de Desarrollo de Cultura Digital </t>
  </si>
  <si>
    <t>Ricardo Adolfo Gaviria (Subgerente de Estrategia y Proyectos)</t>
  </si>
  <si>
    <t xml:space="preserve">* Diagnóstico
	Encuesta sobre apropiación de herramientas digitales 
* Actitud 4.0
	Desarrollo del concepto de estrategia que habilita la comunicación  corporativa
* Líderes Digitales
	Programa para el fortalecimiento de habilidades y competencias de cara al desarrollo de nuevas capacidad organizacionales
* Alianzas Estratégicas
	  Fortalecimiento de la estrategia digital corporativa, a través de aliados tecnológicos y de formación.
</t>
  </si>
  <si>
    <t xml:space="preserve">* Lanzamiento SUIT O365
* Capacitaciones transversales SUIT O365
* Segunda charla Lideres Ditales
* Desarrollo y aplicación del curso de formación cultura digital 2020
* Primer encuentro espacios que transforman
* Taller el negocio digital "comité de presidencia"
* Diplomado de transformación digital
* Tercera charla  Líderes Digitales
* Creación campus digital
* Construcción primera encuesta de madurez digital
</t>
  </si>
  <si>
    <t>FORTALECER LA GESTIÓN TIC Y DE LA INFORMACIÓN EN LAS ENTIDADES DEL SECTOR HACIENDA</t>
  </si>
  <si>
    <t>Implementación de Plan de Calidad de la Información y Gobierno de Datos</t>
  </si>
  <si>
    <t>Edilberto Pineda (Gerente de Tecnología de la Información)</t>
  </si>
  <si>
    <t xml:space="preserve">En la planeación del proyecto se definío que el alcance contempla:
Implementar el modelo de gobierno de Arquitectura Empresarial y formalizar los servicios y procesos que generen valor a la compañía.
Crear el repositorio de arquitectura empresarial.
Fortalecer el modelo de gobierno de TI.
Con corte al 30 de jumio se han realizado las siguientes actividades:
Elaboración Hoja de Vida del proyecto.
Reunión de Kick Off con patrocinador del proyecto.
En desarrollo actividades de planeación del proyecto (cronograma, EDT, matriz de Riesgos, Plan de Gestión).
Reuniones de socialización propuesta Modelo de gobierno de AE a comité de proyectos
Reuniones de fortalecimiento de los procesos de T.I.  </t>
  </si>
  <si>
    <t xml:space="preserve">
Durante el segundo semestre se desarrolló la fase inicial del proyecto Gobierno de Datos, el cual fue la definición del alcance a alto nivel y la estimación presupuestal necesaria para la implementación, la cual se incluyo en el presupuesto 2021 </t>
  </si>
  <si>
    <t>LOGRAR UN MAYOR DESARROLLO TECNOLÓGICO</t>
  </si>
  <si>
    <t xml:space="preserve">Realizar la implementación del Plan de Uso y Apropiación de TICs, que se generó del proyecto de Arquitectura Empresarial </t>
  </si>
  <si>
    <t xml:space="preserve">A partir de la guía de implementación generada desde el proyecto de Arquitectura, se procederá con la implementación del Plan de Uso y Apropiación. </t>
  </si>
  <si>
    <t xml:space="preserve">En la planeación del proyecto se definío que el alcance contempla:
Implementar el modelo de gobierno de Arquitectura Empresarial y formalizar los servicios y procesos que generen valor a la compañía.
Crear el repositorio de arquitectura empresarial.
Fortalecer el modelo de gobierno de TI.
Con corte al 30 de junio se han realizado las siguientes actividades:
Elaboración Hoja de Vida del proyecto.
Reunión de Kick Off con patrocinador del proyecto.
En desarrollo actividades de planeación del proyecto (cronograma, EDT, matriz de Riesgos, Plan de Gestión).
Reuniones de socialización propuesta Modelo de gobierno de AE a comité de proyectos
Reuniones de fortalecimiento de los procesos de T.I.  </t>
  </si>
  <si>
    <t>Durante el periodo comprendido entre el 1ro de Julio al 30 de septiembre del 2020 se realizaron las siguientes actividades del Proyecto de Arquitectura Empresarial:
•	Aprobación Plan de Trabajo de Arquitectura Empresarial
•	Socialización del Plan de Trabajo del Proyecto de Arquitectura Empresarial a entes de Control Interno
•	Actualización de la Estructura Organizacional de la Gerencia de T.I. (Modelo de Gobierno de T.I. y Arquitectura Empresarial)
•	Análisis de los procesos de Tecnología vs el Marco de referencia de COBIT 2019. (Modelo de Gobierno de T.I. y Arquitectura Empresarial)
•	Construcción y Actualización de Repositorio de Arquitectura Empresarial (Gobierno AE)
•	Revisión de los artefactos de arquitectura empresarial realizados en el ejercicio del 2019.
•	Entendimiento del Proceso de Gestión de Conocimiento (Fortalecimiento del Modelo de Uso y Apropiación)</t>
  </si>
  <si>
    <r>
      <t xml:space="preserve">Durante el 4to trimestre se realizaron talleres para el fortalecimiento del proceso de Gestión del conocimiento el cual es un insumo del plan de uso y apropiación de T.I.
Dentro del plan de trabajo del proyecto de arquitectura empresarial, se estima finalizar la implementación del plan de uso y apropiacion para el primer semestre del 2021.
Evidencias: </t>
    </r>
    <r>
      <rPr>
        <sz val="10"/>
        <color rgb="FFFF0000"/>
        <rFont val="Calibri"/>
        <family val="2"/>
      </rPr>
      <t>https://laprevisora.sharepoint.com/sites/GerenciadeInnovacinyProcesos/Documentos%20compartidos/Forms/AllItems.aspx?id=%2Fsites%2FGerenciadeInnovacinyProcesos%2FDocumentos%20compartidos%2FIsolucion%2FProcesos%20Estrategicos%2FGCO%20%2D%20Gesti%C3%B3n%20del%20Conocimiento&amp;p=true&amp;originalPath=aHR0cHM6Ly9sYXByZXZpc29yYS5zaGFyZXBvaW50LmNvbS86Zjovcy9HZXJlbmNpYWRlSW5ub3ZhY2lueVByb2Nlc29zL0V1MVAwZGJ0NElORmhraThvd3VJLWlnQkR4VmJaZlJvZWV2SkxoUkt1WHdxbXc_cnRpbWU9bmQyRWVFR2gyRWc</t>
    </r>
  </si>
  <si>
    <t>11. Seguridad Digital</t>
  </si>
  <si>
    <t xml:space="preserve">Implementación de componente de Seguridad Digital </t>
  </si>
  <si>
    <t>Revisión, selección e implementación de actividades para el Componente:
- Correo Seguridad Digital, 
- Vinculación coordinación de Seguridad Digital, 
- Jornadas según lineamientos MINTIC, 
- Desarrollo habilidades y destrezas,
- Mesas Comando Conjunto Cibernético MinDefensa</t>
  </si>
  <si>
    <t>Renato Muñoz (Gerente de Riesgos)</t>
  </si>
  <si>
    <t xml:space="preserve">envío las evidencias de los puntos solicitados </t>
  </si>
  <si>
    <t xml:space="preserve">Se creo de segurida digital
La entidad informó al Coordinador Nacional de Seguridad Digital (email:
seguridaddigital@presidencia.gov.co) los datos de contacto de los enlaces institucional y/o sectorial de seguridad digital
Participar en las jornadas de socialización y/o promoción del uso del modelo de gestión de riesgos de seguridad digital convocadas por MINTIC </t>
  </si>
  <si>
    <t>12. Defensa jurídica</t>
  </si>
  <si>
    <t>Implementación de Plan y/o Programa de Entrenamiento y/o actualización para los abogados que llevan la defensa jurídica de la Entidad</t>
  </si>
  <si>
    <t>Se llevó a cabo la capacitación "Comparativo entre los productos RC Servidores Públicos, Manejo e IRF debido a la similitud", la cual pretende analizar desde el concepto, los principales amparos y exclusiones. Esto con el fin de fortalecer habilidades en la operación laboral de los abogados de la Vicepresidencia Jurídica. La  Evidencia de la realización se cargó mediante Acta "ACTA No. 1 CAPACITACIÓN ABOGADOS VICEPRESIDENCIA JURÍDICA"</t>
  </si>
  <si>
    <t>Se llevó a cabo el pasado 26 de noviembre de 2020, la capacitación las prerrogativas con las que cuenta la Administración Pública para el cumplimiento de sus fines, como lo es la potestad sancionatoria, la cual se desarrolla y materializa a través de Procedimientos Administrativos, donde entra a jugar un papel importante la actuación de los abogados de las aseguradoras. Esto con el fin de fortalecer habilidades en la operación laboral de los abogados internos de la Vicepresidencia Jurídica. Se adjunta evidencia "ACTA No. 2 - 2020 CAPACITACIONES VICEPRESIDENCIA JURÍDICA"</t>
  </si>
  <si>
    <t>VI. GESTIÓN DEL CONOCIMIENTO</t>
  </si>
  <si>
    <t>14. Gestión del conocimiento y la innovación</t>
  </si>
  <si>
    <t xml:space="preserve">Implementación de Plan de Acción Gestión del Conocimiento y la Innovación </t>
  </si>
  <si>
    <t>Jose Fernando Pulido Sierra (Gerente de Innovación y Procesos)</t>
  </si>
  <si>
    <t>Desde abril del presente año y con corte 30 de junio, el avance del Plan fue socializado en el segundo Comité de Gestión y Desempeño, mostrando avances en los siguientes temas:
- Levantamiento de ideas, depuración y publicación del Banco de Ideas en Previnet.
- Elaboración Primer monitoreo externo de innovación.
- Preselección de las herramientas para la construcción de la Caja de Herramientas de innovación.
-  Definición de indicadores para la Gestión del Conocimiento y la innovación. 
- Construcción de la primera versión del Plan de Comunicación para ejecutarse en el segundo semestre del año.</t>
  </si>
  <si>
    <t>Con corte al 30 de septiembre se avanzó en las siguientes actividades:
- Apoyo en la Contrucción del gobierno de Arquitectura para coordinar los esfuerzos de la G. de Innovación, G. TI y G. de Planeación en torno al Comité de Arquitectura y Comité de Innovación. Actualización del Proceso de Innovación y G. del Conocimiento.
- En septiembre a través de la U. Sabana sesion con speaker de Innovación y Transformación Digital.
- Se coordina con la Subg. de Transformación Digital la afiliación a Insurtech para el 2021.</t>
  </si>
  <si>
    <t>Con corte al 30 de diciembre se avanzó en las siguientes actividades:
- En octubre se invita a un speaker del BID para hablar sobre innovación organizacional. 
- Se genera articulación con la G. de Talento Humano respecto a la Gestión del Conocimiento e incorporación en el Plan Integrado de de Acción Anual del Plan de Incentivos Institucionales.
- Actualización del Proceso de Innovación y G. del Conocimiento, inclusive la documenación de riesgos y controles asociados.
- Se realiza el lanzamiento de la Campaña Cultura NOVA, Novalingo y Caja de Herramientas en el nuevo micrositio.
- Se construye la encuesta para generación de alianzas.
- Se avanza con la G. de Talento Humano para la construcción del Mapa Humano el cual servirá como insumo para la Gestión del Conocimiento. 
- La GTH valida las personas críticas de la organización en función de sus conocimientos y experiencias.</t>
  </si>
  <si>
    <t>VII. CONTROL INTERNO</t>
  </si>
  <si>
    <t>18. Control Interno</t>
  </si>
  <si>
    <t>Socializar e implementar el esquema de Líneas de Defensa para fortalecer la séptima dimensión de Control Interno.</t>
  </si>
  <si>
    <t xml:space="preserve">A partir de la aprobación del Esquema de Líneas de Defensa elaborado por la Gerencia de Innovación y Procesos en el Comité institucional de Coordinacion de Control interno del 9 de diciembre de 2019, se diseñaron las comunicaciones para difundir a toda la compañía el Modelo. De manera adicional, se creó el curso en Previcrece y se socializaron en junio las primeras piezas de comunicación. En Comité de Gestión y Desempeño se hará el seguimiento de presentación del curso y en julio se enviará el último comunicado. </t>
  </si>
  <si>
    <t>El 7 de julio se socializó a toda la compañía la última pieza de comunicación del MIPG alineado con el MECI, en donde articulando los 5 componentes de Control Interno y las actividades de Monitoreo se incorpora el esquema de Líneas de Defensa reforzando las actividades de autocontrol, autoevaluación y evaluación independiente.</t>
  </si>
  <si>
    <t>En la semana del 5 de octubre se finalizó la socialización del esquema de Líneas de Defensa con sesiones por cada tipo de sucursal en donde nuevamente se reforzó el esquema publicado en ISOLUCIÓN. 
Durante toda la vigencia y de manera continua a futuro, se continuará con la socialización de dicho esquema en las sesiones de Inducción de nuevos funcionarios.</t>
  </si>
  <si>
    <t xml:space="preserve">II. DIRECCIONAMIENTO ESTRATEGICO Y PLANEACIÓN </t>
  </si>
  <si>
    <t xml:space="preserve">Revisión y modificación del formato Plan Anual de Adquisiciones  alineándolo a los planes, programas y proyectos de la compañía </t>
  </si>
  <si>
    <t>1. Viabilidad de modificación del formato. 2. Formato actualizado en ISOLUCIÓN (Si aplica).
3.Difusión del formato y aplicación (si aplica).</t>
  </si>
  <si>
    <t>John Hermith Ramirez Celeita (Subgerente de Recursos Físicos)</t>
  </si>
  <si>
    <t xml:space="preserve">Actividad definida con los lideres de politica de gestión y desempeño MIPG con el fin de repuntar puntaje FURAG </t>
  </si>
  <si>
    <t>Se actualizó el documento y se creo atraves de isolución la codificación del mismo.
De igual manera se envió a todos los  Vicepresidentes la socialización; los documentos soportes fueron cargados en la carpeta de seguimiento Subgerencia de Recursos Físicos IV trimestre</t>
  </si>
  <si>
    <t xml:space="preserve">Actualizar la Matriz de Partes Interesadas y Matriz de comunicación mapeando expectativas y necesidades con el fin de medir su cumplimiento y establecer planes de mejoramiento. </t>
  </si>
  <si>
    <t>1. Matriz de Partes Interesadas actualizada. 2. Plan de comunicaciones actualizado</t>
  </si>
  <si>
    <t>Jose Fernando Pulido Sierra (Gerente de Innovación y Procesos)
Diana Paola Aragón (Gerente de Servicio)
John Hermith Ramírez Celeita (Subgerente de Recursos Físicos)
Luz Mery Naranjo (Subgerente de Administración de Personal)</t>
  </si>
  <si>
    <t xml:space="preserve">Con corte al 15 de Diciembre  el Plan de Comunicaciones lleva un avance del 25% y la matriz de partes interesadas un avence del 60%, ponderando cada una or 50%, el avance global esta en el 45% 
 Se suben las dos porpuestas con lo que ha y a la fecha en las evidencias 
</t>
  </si>
  <si>
    <t xml:space="preserve">Realizar despliegue de los objetivos, actividades, metas, recursos e indicadores de seguimiento  del Plan Estratégico de la entidad en el Plan de Acción para la vigencia 2020 y subsiguientes. </t>
  </si>
  <si>
    <t>Plan de acción 2020 actualizado y alineado a los objetivos del Plan Estrategico corporativo</t>
  </si>
  <si>
    <t>Natalia Gómez (Subgerente de Mejoramiento de Procesos)</t>
  </si>
  <si>
    <t xml:space="preserve">Se definio formato para plan de acción 2021, incluyendo los elementos que se establecen en la descripción de la actividad se adjunta formato a las evidencias </t>
  </si>
  <si>
    <t>Construir propuesta de encuestas que permitan identificar la preferencia de clientes en usabilidad y preferencia de canales de atención.</t>
  </si>
  <si>
    <t xml:space="preserve">Propuesta de encuesta estructurada y presentada y aprobada </t>
  </si>
  <si>
    <t xml:space="preserve">Actividad definida con los lideres de politica de gestión y desempeño MIPG con el fin de repuntar puntaje FURAG, con plazo al 31 de diciembre  </t>
  </si>
  <si>
    <t>Se desarrolla encuesta de permitira validar en diferencites puntos de contacto (momentos de verdad) la preferencia de nuestros clientes en referencia a los canales de atencion utilizados.
https://forms.office.com/Pages/ResponsePage.aspx?id=N0noc95w60yPFLj5qzVvbs3r6mGPjKVGqGrcioxt0wxUODdUUEw0SE5VOUVYTDhaRFY2SE9MN0ExSS4u</t>
  </si>
  <si>
    <t>IV. EVALUACIÓN DE RESULTADOS</t>
  </si>
  <si>
    <t>16. Seguimiento y Evaluación</t>
  </si>
  <si>
    <t>Diseñar instrumento para el monitoreo de los procesos frente a su desempeño, que permita la toma de decisiones con criterios objetivos, priorizar procesos a intervenir según sus focos de atención.</t>
  </si>
  <si>
    <t>1. Diseño herramienta. 2. Construcción  metodología de evaluación donde se indique responsables, periodicidad de actualización y evaluación entre otros.
3. Diligenciamiento información procesos misionales.</t>
  </si>
  <si>
    <t>Se definió tablero de priroización de procesos con 10 variables, las cuales buscan dar una calificaciónn objetiva a 10 criterios diferntes que permitan al final tener una califiación para cada proceso con respecto a que tan urgente es intervennirlo en terminos de mejoramiento se adjunta propuesta a las evidencia s</t>
  </si>
  <si>
    <t>Documentar instructivo que establezca el aseguramiento de la calidad  durante el ciclo de vida de los sistemas de información (pruebas funcionales)</t>
  </si>
  <si>
    <t xml:space="preserve">Instructivo de aseguramiento de la calidad durante el ciclo de vida de los sistemas de información elaborado y publicado en ISOLUCIÓN </t>
  </si>
  <si>
    <t>El proceso de gestionar la Calidad de T.I. contiene el componente de aseguramiento de la calidad de T.I. solicitado. Dentro del proyecto de Arquitectura Empresarial se esta realizado una restructuración de los procesos de T.I. manteniendo el flujo de aseguramiento de la calidad.</t>
  </si>
  <si>
    <t>Documentar en el manual de gestión integral el componente de comunicación y enviar a la oficina de mercadeo para su retroalimentación</t>
  </si>
  <si>
    <t>Manual de gestión actualizado con el componente de comunicaciones</t>
  </si>
  <si>
    <t>Como actividad definida con los lideres de politica de gestión y desempeño MIPG con el fin de repuntar puntaje FURAG, se revisó la Versión 4 del Manual del Sistema de Gestión integral y se remitió el 14 de octubre a la Oficina de Mercadeo y Publicidad para contar con sus comentarios y observaciones para fortalecer este componente y dimensión en el Manual. Actualmente lo documentado en el Manual 049 corresponde a lo estrictamente definido en el Manual Operativo del MIPG.</t>
  </si>
  <si>
    <t>El 27 de noviembre se recibió confirmación del componente de Información y Comunicación documentado en el Manual 049 Sistema de Gestión Integral  por parte del Jefe de la Oficina de Mercadeo y Publicidad. 
Con la revisión de la Subgerente de Mejoramiento de Procesos y la aprobación del VP de Desarrollo Corporativo, fue actualizado y publicado en ISOLUCIÓN el 04 de diciembre de 2020.</t>
  </si>
  <si>
    <t>Ampliar el espectro de difusión en referencia a la construcción de Plan Anticorrupción y de Atención al ciudadano en medios de comunicación de la compañía (redes sociales, pagina institucional , intranet y buenanota)</t>
  </si>
  <si>
    <t>Definición de medios de comunicación  mediante los cuales se efectuará difusión  sobre la construcción del Plan Antocorrupción y de Atención al Ciudadano para la vigencia 2021</t>
  </si>
  <si>
    <t>Andrés Pérez (Jefe Oficina de Mercadeo y Publicidad)</t>
  </si>
  <si>
    <t>Se realizo la actividad completamente </t>
  </si>
  <si>
    <t>Obtener la certificación de Convalidación por parte del AGN de las Tablas de Retención Documental de La Compañía, donde se contempló una columna donde se registra que el documento es producido en soporte electrónico.</t>
  </si>
  <si>
    <t>Certificación de Convalidación por parte del AGN de las Tablas de Retención Documental de La Compañía</t>
  </si>
  <si>
    <t xml:space="preserve">Se tenia programado para cumplir a diciembre 31, sin embargo, Se obtuvo la certificacion por parte de la AGN en el mes Julio, se adjunta la evidencia a la carpeta </t>
  </si>
  <si>
    <t xml:space="preserve">Gestionar ante el AGN la inscripción en el Registro Único de Series Documentales – RUSD, las Tablas de Retención Documental ya validadas por este ente regulador. </t>
  </si>
  <si>
    <t xml:space="preserve"> inscripción en el Registro Único de Series Documentales – RUSD, las Tablas de Retención Documental ya validadas por la AGN</t>
  </si>
  <si>
    <t xml:space="preserve">Se tenia programado para cumplir a diciembre 31, sin embargo, se obtuvo tambien en el mes de julio y se adjunta a la carpeta de evidencias </t>
  </si>
  <si>
    <t>Elaborar el instrumento archivístico, en el que se definen los requisitos técnicos y funcionales para la gestión electrónica de documentos.</t>
  </si>
  <si>
    <t xml:space="preserve"> Instrumento archivístico, en el que se definen los requisitos técnicos y funcionales para la gestión electrónica de documentos de la compañia.</t>
  </si>
  <si>
    <t>Se carga el documento elaborado en la carpeta de evidencias del plan de acción Subgerencia de Recursos Físicos</t>
  </si>
  <si>
    <t>3. PAAC</t>
  </si>
  <si>
    <t>Realizar encuestas de servicio que permitan identificar el nivel de satisfacción de los usuarios - Semestre I</t>
  </si>
  <si>
    <t>Nivel de satisfacción de los usuarios</t>
  </si>
  <si>
    <t>Se realizan encuentas de satisfaccion cliente Final, Aliado estrategico, talleres, asistencia y PQRS la evidencia de publicacion se puede consultar en previnet en la ruta https://intranet/previnet/joomla2/index.php?option=com_content&amp;view=article&amp;id=314&amp;Itemid=144
La encuesta de aliado estrategico ya se realizo pero esta en construccion en informe de publicacion</t>
  </si>
  <si>
    <t>Realizar encuestas de servicio que permitan identificar el nivel de satisfacción de los usuarios - Semestre II</t>
  </si>
  <si>
    <t xml:space="preserve">Se realizan encuentas de satisfaccion cliente Final, Aliado estrategico, talleres, asistencia y PQRS la evidencia de publicacion se puede consultar en previnet en la ruta https://intranet/previnet/joomla2/index.php?option=com_content&amp;view=article&amp;id=314&amp;Itemid=144
La encuesta de aliado estrategico ya se realizo pero esta en construccion en informe de publicacion. 
En proceso de ejecucion encuesta de aliados se esperan resultados en el mes de noviembre </t>
  </si>
  <si>
    <t xml:space="preserve">Se realizan encuentas de satisfaccion cliente Final, Aliado estrategico, talleres, asistencia y PQRS la evidencia de publicacion se puede consultar en previnet en la ruta https://intranet/previnet/joomla2/index.php?option=com_content&amp;view=article&amp;id=314&amp;Itemid=144
</t>
  </si>
  <si>
    <t>Capacitación sobre temas relacionados con atención al cliente dirigida a los funcionarios de la compañía, acorde a los lineamientos del SAC y la Universidad Previsora</t>
  </si>
  <si>
    <t>Capacitación Funcionarios de la Compañía</t>
  </si>
  <si>
    <t>A traves de la Universidad de la Sabana se capacitaron 78 directivos a nivel nacional entre Gerentes, Subgerentes, Gestores Comerciales y Jefes de Oficina. El tema de capacitacion fue "Fortalecimiento de la Experiencia del Cliente".
De la misma manera se capacitron 265 funcionarios a nivel nacional entre Asistentes, Técnicos, Profesionales, Especialistas y Secretarias. El tema de capacitacion fue  "El Talento Humano en la Experiencia del Cliente"
Evidencia en carpeta Capacitacion Servicio al Cliente CX</t>
  </si>
  <si>
    <t xml:space="preserve">Capacitacion de Serivcio al Cliente el dia 3 de diciembre para toda la compañia en el evento de reinduccion "La magia de servir con proposito". </t>
  </si>
  <si>
    <t>Plan de Reconocimiento diseñado para mejorar la percepción de los clientes internos y externo</t>
  </si>
  <si>
    <t>La entidad cuenta actualmente con la nueva política de reconocimiento "Premios a la Excelencia", en la cual entre otros se encuentra estipulado el premio al servioci.
La Gerencia de Servicios remitió los ganadores de la vigencia 2019 para ser premiados
La Gerencia de Talento Humano se encuentra estructurando la premiación</t>
  </si>
  <si>
    <t xml:space="preserve">Se han realizado reconocimientos al mejor funcionario, realizando actividades como buenas notas, correo corporativo, y video de reconocimeitno por parte del Jefe inmediato para el funcionario </t>
  </si>
  <si>
    <t>Se emitió nueva Politica de Reconocimiento para revisión de la Gerencia cargada en Isolution el 30 de Septiembre.  Se ejecutaron las actividades de reconocimiento de conformidad con lo planeado en el cronograma, el cual se anexa como evidencia.</t>
  </si>
  <si>
    <t>Implementar incentivos para el Plan de Reconocimiento de la Compañía</t>
  </si>
  <si>
    <t>Plan de Reconocimiento implementado</t>
  </si>
  <si>
    <t xml:space="preserve">La Suberencia de Desarrollo de personal revisó la política de Incentivos y proyectó una nueva versión </t>
  </si>
  <si>
    <t>Se ejecutaron las actividades de reconocimiento de conformidad con lo planeado, formación Integral para líderes y entrega de incentivos.</t>
  </si>
  <si>
    <t>Realizar seguimiento permanente al comportamiento de las PQR y hacer reporte trimestral superintendencia. - I Semestre</t>
  </si>
  <si>
    <t>Reporte trimestral PQR a la Superintendencia Financiera de Colombia.</t>
  </si>
  <si>
    <t>Se envia mensualmente a los Gerentes el comportamiento de PQR´s y se realiza el reporte a la SFC del primer y segundo trimestre (evidencia carpeta soportes PQRS)</t>
  </si>
  <si>
    <t>Realizar seguimiento permanente al comportamiento de las PQR y hacer reporte trimestral superintendencia. - II Semestre</t>
  </si>
  <si>
    <t>Reporte trimestral PQR a la Superintendencia Financiera de Colombia.
Nota: Para el último trimestre del año el reporte a la Superintendencia se realizará en el mes de enero 2021</t>
  </si>
  <si>
    <t xml:space="preserve">Se reporto a la SFC el reporte a través de la plataforma de la Superfinanciera para tal fin. Correspondiente al tercer trimestre </t>
  </si>
  <si>
    <t xml:space="preserve">Se envia mensualmente a los Gerentes el comportamiento de PQR´s y el ultimo reporte a la SFC del cuarto trimestre se realizó en el mes de enero 2021 (Se adjunta evidencia)	</t>
  </si>
  <si>
    <t>Reuniones de Rendición de Cuentas (Componente Información)</t>
  </si>
  <si>
    <t>Se realizarán varios encuentros con los diferentes grupos de interés foco de la compañía, donde se expondrán los resultados de gestión del 2020.</t>
  </si>
  <si>
    <t>Se realizaron actividades en lo corrido del año respecto al componente de información</t>
  </si>
  <si>
    <t>Reuniones de Rendición de Cuentas (Componente Diálogo)</t>
  </si>
  <si>
    <t>Se realizo un evento donde se permitio interactuar con los colaboradores</t>
  </si>
  <si>
    <t xml:space="preserve">Diseñar formato interno de reporte de las actividades de rendición de cuentas que se realizarán en toda la entidad que como mínimo contenga: 
-Actividades realizadas
-Grupos de valor involucrados
-Temas y/o metas institucionales asociadas a las actividades realizadas de rendición de cuentas
- Observaciones, propuestas y recomendaciones  de los grupos de valor. 
- Resultado de la participación </t>
  </si>
  <si>
    <t>Publicarlo en Previnet, sección Oficina de Mercadeo</t>
  </si>
  <si>
    <t>Se adjunta formato de reporte de actividades de Rendición de Cuentas</t>
  </si>
  <si>
    <t>Publicar el primer informe  periódico de rendición de cuentas corte a diciembre 2020 en la página web.</t>
  </si>
  <si>
    <t>La Oficina de Mercadeo y Publicidad realiza la consolidación, elaboración y publicación del Informe de Gestión completo.
La información para la construcción del informe es suministrado por las áreas.</t>
  </si>
  <si>
    <t>Se recibe el link donde se puede evidenciar la publicación del informe de gestión del primer semestre del 2020
https://www.previsora.gov.co/previsora/sites/default/files/Informe_gestion_correg_sep_28.pdf
En cuanto al informe de gestión del todo el 2020, siempre se publica en marzo del siguiente año, es decir en este caso lo publicaremos en marzo del 2021, teniendo en cuenta que las cifras finales de la compañía se obtienen a principio de febrero y este necesita aprobación y revisión por parte del Presidente.</t>
  </si>
  <si>
    <t>El infomre del segundo semestre se realizara durante el primer trimestre del 2021 y se publicará enla web en les mes de marzo, por esta razón la actividad queda al 50%</t>
  </si>
  <si>
    <t>Publicar el segundo informe periódico de rendición de cuentas corte a junio 2020 en la página web.</t>
  </si>
  <si>
    <t xml:space="preserve">Informe semestral de la Compañía, la información es suministrada por las áreas y mercadeo consolida, redacta y publica. </t>
  </si>
  <si>
    <t>Se realizo la publicación correspondiente en la pagina web. https://www.previsora.gov.co/previsora/sites/default/files/Informe_gestion_correg_sep_28.pdf</t>
  </si>
  <si>
    <t>Divulgar los resultados de la Compañía en el año 2020</t>
  </si>
  <si>
    <t>Se comunicarán los aspectos relevantes de la gestión de las diferentes áreas de la compañía, por medio de buena nota, HTML y carteleras.</t>
  </si>
  <si>
    <t xml:space="preserve">Se realizo la divulgaciòn respectiva a los diferentes grupos de interes sobre los resultados de las diferentes àreas incluidas nuevos proyectos, politicas y gestiòn </t>
  </si>
  <si>
    <t>A través de Buena Nota, se realizaron divulgaciones de resultados</t>
  </si>
  <si>
    <t>Publicar la Carta del presidente</t>
  </si>
  <si>
    <t>A través de los canales internos se publicará una carta del presidente dirigida a los funcionarios, la cual trate los temas más relevantes de ese período.</t>
  </si>
  <si>
    <t>La carta ya se le presentó al presidente y el la aprobó, el 20 de diciembre se estará divulgando a los funcionarios</t>
  </si>
  <si>
    <t>Promover el uso del Buzón abierto Previsora</t>
  </si>
  <si>
    <t>Se invitará a los funcionarios, que una vez al mes le envíen preguntas vía correo electrónico al presidente de la Compañía. Estas se responderán por medios de los canales oficiales internos</t>
  </si>
  <si>
    <t>Se ha enviado durante el año el correo de buzón abierto a los funcionarios</t>
  </si>
  <si>
    <t>Divulgar los Casos de éxito</t>
  </si>
  <si>
    <t>Divulgar los resultados exitosos y las buenas prácticas de las diferentes áreas y sucursales de la compañía. Semestre I</t>
  </si>
  <si>
    <t>Se diseñaron 2 videos de casos de éxito de negocios relevantes de la compañìa e incluido sinistros importantes</t>
  </si>
  <si>
    <t>Divulgar los resultados exitosos y las buenas prácticas de las diferentes áreas y sucursales de la compañía. Semestre II.</t>
  </si>
  <si>
    <t>Se esta diseñando un video de momentos Previsora, el cual se divulgará el 21 de diciembre a los funcionarios.</t>
  </si>
  <si>
    <t>Revisar y actualizar  Manual de Políticas del Plan Anticorrupción y Atención al Ciudadano</t>
  </si>
  <si>
    <t>Manual actualizado, en el capítulo Riesgos de Corrupción</t>
  </si>
  <si>
    <t>La actualización del manual fue publicada en la página web el 27-01-2020.</t>
  </si>
  <si>
    <t>La actualización del manual fue publicada en ISOLUCIÓN el 06-05-2020.</t>
  </si>
  <si>
    <t>Actualización del mapa de riesgos de corrupción de acuerdo con los cambios en los procesos.</t>
  </si>
  <si>
    <t># Procesos que presentan cambios</t>
  </si>
  <si>
    <t>El manual se encuentra publicado en la pag web: https://www.previsora.gov.co/content/plan-anticorrupci%C3%B3n-y-de-atenci%C3%B3n-al-ciudadano</t>
  </si>
  <si>
    <t>Mantener actualizado el mapa de riesgos de corrupción en la página de Previsora.</t>
  </si>
  <si>
    <t>Mapa de riesgos de corrupción publicado.</t>
  </si>
  <si>
    <t>La matriz se encuentra publicado en la pag web: https://www.previsora.gov.co/content/plan-anticorrupci%C3%B3n-y-de-atenci%C3%B3n-al-ciudadano</t>
  </si>
  <si>
    <t>Realizar el mantenimiento de los canales de denuncia durante el año.</t>
  </si>
  <si>
    <t>Garantizar la disponibilidad del canal de denuncia en un 95%.</t>
  </si>
  <si>
    <t>Se tiene un contrato con la firma INIf para atender los casos que se reportan por la linea ética.</t>
  </si>
  <si>
    <t>Gestionar los casos reportados mediante los canales de denuncia - Semestre I</t>
  </si>
  <si>
    <t>Gestionar el 100% de los casos reportados.</t>
  </si>
  <si>
    <t>Por ser información confidencial solo puedo informar que se recibieron 5 casos y fueron atendidos.</t>
  </si>
  <si>
    <t>Gestionar los casos reportados mediante los canales de denuncia - Semestre II</t>
  </si>
  <si>
    <t>Seguimiento a los controles establecidos que mitigan los riesgos de fraude y corrupción.</t>
  </si>
  <si>
    <t>Validación de la efectividad de controles.</t>
  </si>
  <si>
    <t>Lo seguimientos se realizan mediante la identificacion de alertas generadas por los indicadores y presentan el comité de riesgos.</t>
  </si>
  <si>
    <t>Campañas internas de información sobre los componentes de ley de transparencia</t>
  </si>
  <si>
    <t>Dar a conocer los cambios que presente la respectiva Ley</t>
  </si>
  <si>
    <t>Se han diseñado piezas de comunicaciòn referente a la Ley de Transparencia para que los funcionarios conozcan los aspectos mas relevantes</t>
  </si>
  <si>
    <t>Se realizaron comunicaciones internas de los aspectos de la transparencia</t>
  </si>
  <si>
    <t>Velar por la actualización de la información obligatoria de la ley de transparencia</t>
  </si>
  <si>
    <t>Mantener actualizada la información de la respectiva Ley</t>
  </si>
  <si>
    <t>Se encuentra actualizada la información de Ley de Transparencia</t>
  </si>
  <si>
    <t>Actualizar permanentemente el esqueleto de la estructura de los contenidos de la página web</t>
  </si>
  <si>
    <t>Mantener los contenidos actualizados mostrando gestión eficiente</t>
  </si>
  <si>
    <t>Actualmente no se ha hecho necesario realizar la actualizaciòn del esqueleto de la compañìa, la estructura se mantiene respecto al inicio de la construcciòn de la pagina web</t>
  </si>
  <si>
    <t>La sección de transparencia se rediseño y se estructuró con los nuevos parametros</t>
  </si>
  <si>
    <t>5. Plan Estratégico de TIC - PETI</t>
  </si>
  <si>
    <t>Implementación Modelo de Gobierno de TI</t>
  </si>
  <si>
    <t>Se desarrollará la implementación del Modelo de Gobierno de TI , realizando las siguientes actividades:
1. Definición de Principios y Política: Se establece el conjunto de principios para el gobierno de TI y se define el marco de políticas para su práctica dentro del contexto de TI en LA PREVISORA. 
2. Diseño de Estructura Organizacional: Se presenta una estructura organización basada en capacidades de TI que de soporte a los nuevos requerimientos corporativos y de arquitectura.
3. Revisar y ajustar los  Roles y Responsabilidades: Se ajustaran  los roles y responsabilidades alineado al nuevo modelo de gobierno de TI.
4. Diseño de Procesos de Gobierno: Se revisaran y ajustaran los procesos de gobierno de TI, alineados al modelo. 
5. Metodología para Diseño de Indicadores: Se revisaran y validaran el conjunto de indicadores alianeados con el gobierno y la gestión de TI. 
6. Diseño de Mecanismos de Control y Riesgo: Se revisaran y validaran los riesgos asociados con el gobierno que permiten el registro de información sobre seguimiento y control.</t>
  </si>
  <si>
    <t>Edilberto Pineda
Gerente de TI 
Saúl Ballesteros Moreno
Subgerente de Planeación y Proyectos</t>
  </si>
  <si>
    <t>Durante el cuarto periodo se realizaron las siguientes actividades del proyecto de Arquitectura empresarial relacionados com el Modelo de Gobierno de T.I.
* Revisión y fortalecimiento del proceso de "gestionar la Estrategia de T.I."
* construción del proceso "Gestionar el Gobierno de T.I."
*Analisis y Revisión de los procesos de T.I. para agrupar en el proceso  "Gestionar la operación y soporte de los servicios de T.I."
*Analisis y Revisión de los procesos de T.I. para agrupar en el proceso  "Gestionar la Definición, Adquisición e impleemntación de soluciones de T.I."</t>
  </si>
  <si>
    <t>Plan de Transición para la adopción de IPv6 en coexistencia con IPv4</t>
  </si>
  <si>
    <r>
      <t xml:space="preserve">Se requiere implementar el plan de migración a IPv6 de la actual arquitectura de red, para lo cual se desarrollaran las siguientes actividades:
</t>
    </r>
    <r>
      <rPr>
        <b/>
        <sz val="10"/>
        <color indexed="8"/>
        <rFont val="Century Gothic"/>
        <family val="2"/>
      </rPr>
      <t>FASE 1 PLANEACION</t>
    </r>
    <r>
      <rPr>
        <sz val="10"/>
        <color theme="1"/>
        <rFont val="Century Gothic"/>
        <family val="2"/>
      </rPr>
      <t xml:space="preserve">
- Construcción del Plan de trabajo para la transición de protocolo de internet Ipv4 a Ipv6, Revisión de la situación actual (Hardware, Software y Servicios), 
- Desarrollar la configuración de las pruebas piloto para protocolo IPv6,
- Realizar el diseño de la nueva topología de la red con base en los lineamientos del nuevo protocolo IPv6.
- Capacitación técnica y funcional. 
</t>
    </r>
    <r>
      <rPr>
        <b/>
        <sz val="10"/>
        <color indexed="8"/>
        <rFont val="Century Gothic"/>
        <family val="2"/>
      </rPr>
      <t>FASE 2 IMPLEMENTACIÓN</t>
    </r>
    <r>
      <rPr>
        <sz val="10"/>
        <color theme="1"/>
        <rFont val="Century Gothic"/>
        <family val="2"/>
      </rPr>
      <t xml:space="preserve">
- Habilitación  del direccionamiento IPv6 Y configurar los servicios y el  nuevo protocolo.
- Activación de políticas de seguridad de IPv6 y coordinar con el proveedor de servicio de Internet de LA PREVISORA para establecer el enrutamiento y la conectividad integral en IPv6.
- Ejecutar  la configuración de las pruebas piloto de IPv6.
- Modificar el diseño de la nueva topología de la red con base en los resultados de las pruebas piloto implementadas. 
</t>
    </r>
    <r>
      <rPr>
        <b/>
        <sz val="10"/>
        <color indexed="8"/>
        <rFont val="Century Gothic"/>
        <family val="2"/>
      </rPr>
      <t>FASE 3 PRUEBAS DE FUNCIONALIDAD y MONITOREO</t>
    </r>
    <r>
      <rPr>
        <sz val="10"/>
        <color theme="1"/>
        <rFont val="Century Gothic"/>
        <family val="2"/>
      </rPr>
      <t xml:space="preserve">
- Pruebas de funcionalidad y monitoreo de IPv6 en los servicios de LA PREVISORA.
- Análisis  de información y pruebas de funcionalidad y afinamiento de las configuraciones.
- Inventario final de Servicios, Aplicaciones y Sistemas  de comunicaciones.</t>
    </r>
  </si>
  <si>
    <t>Edilberto Pineda
Gerente de TI 
Cindy Aguilera
Subgerente de Infraestructura y Servicios</t>
  </si>
  <si>
    <t>Kick off del proyecto
Registro en LACNIC y aprobación del diseño.
Sensibilización sobre IPv6 a la Gerencia de TI
Aprobación del plan de proyecto y del cronograma
Levantamiento de información de activos de información.
Capacitación técnica en IPv6 al personal de la Gerencia de TI
Elaboración del diagnóstico:
Seguridad, Redes y Comunicaciones 
Infraestructura, Sistemas de Información  y Aplicaciones 
End Point (FW)
Asignación del prefijo en LACNIC.
Soportes: \\pr0980nas\Gerencia_de_Tecnologia\PROYECTOS ESTRATEGICOS\TI2020-01 IPV6</t>
  </si>
  <si>
    <t>Kick off del proyecto
Registro en LACNIC y aprobación del diseño.
Planeado             79%
Real                      75%
Cumplimiento   94,9%
Corte: 29 Septiembre 2020
Se logró configurar 14 sedes Remotas (de 26)
Finalizó la configuración de servidores disponibles.
Entrega del Informe - Plan Piloto Técnico de Implementación IPv6 V.0.1
Actividades en Proceso:
Documentación de la implementación
Proveedor ISP – Tigo:
Configuración Otras Sedes 
Continuar Monitoreo y Pruebas
Finalizar configuración Otras Sedes - ISP. 
Finalizar las configuraciones de los servicios.
Aprobar documentación de la Prueba Piloto
Aprobar documentación de la Implementación
Programar sensibilización a funcionarios
Entrega de factura producto 3 - Fase de Implementación
Soportes: \\pr0980nas\Gerencia_de_Tecnologia\PROYECTOS ESTRATEGICOS\TI2020-01 IPV6</t>
  </si>
  <si>
    <t>Planeado            94%
Real                      94%
Cumplimiento   100%
Corte: 30 Noviembre 2020
Logros:
Finalización de la configuración de las sedes de la entidad (Red de datos y telefonía)
Finalización de la configuración de Networking (Core´s (5), Switch de Borde Casa Matriz (21), Switch Sedes (38))
Asignación de direccionamiento IPv6 a usuarios finales STATE FULL
Configuración de impresoras en Dual Stack 62 de 84 (Se configuraron las que se encontraron disponibles en IPv4)
Trafico IPv6 en WiFi Corporativo.
Soportes: \\pr0980nas\Gerencia_de_Tecnologia\PROYECTOS ESTRATEGICOS\TI2020-01 IPV6</t>
  </si>
  <si>
    <t>Implementación Office 365</t>
  </si>
  <si>
    <t>Se realizará la implementación de Office 365 , para lo cual se desarrollarán las siguientes actividades:
* Health Check Directorio Activo
* Health Check de Sharepoint
* Remediación de AD
* Migración Exchange Server
* Migración SharePoint
* Migración Project Server
* Despliegue Office 365 ProPlus
* Adopción Office 365
* Gestión del Cambio</t>
  </si>
  <si>
    <t>Planeado             91%
Real                       84%
Cumplimiento   92,3%
Corte: 11 Junio 2020
Configuracion de AD Conect
Activacion del Tenant LaPrevisora en O365
Sombrilla Activitud 4.0
Inscripción Lideres Digitales Inicio 30 de abri
Instalación del Office ProPlus se iniciamos el 11 de Mayo en Casa Matriz y 18 de Mayo en Sucursales.
Migración de correo electronico GOV.CO Migración de los buzones a nube iniciamos 11 de Mayo 2020 con FastTrack de Microsoft.
Junto con el proveedor se ejecutan Charlas especializadas sobre los siguientes productos (BI, SharePoint, Teams, Forms, Stream,Projet)
Inicio Capacitaciones Virtuales Lides Digitales (Mayo – Junio)
Soportes: \\pr0980nas\Gerencia_de_Tecnologia\PROYECTOS ESTRATEGICOS\TI2019-04 O365</t>
  </si>
  <si>
    <t>Planeado             100%
Real                       100%
Cumplimiento   98%
Corte: 07 Septiembre 2020
Compra de Licencias para el uso de Microsoft Office 365
Migración de las cuentas de correo en la plataforma Exchange de Office 365 
Creación del nuevo sitio de SharePoint.
Migración de los proyectos de Project Server
Despliegue Ofimático ProPlus O365
Capacitación uso de las herramientas de Office 365
120 Lideres Digitales 
7 sesiones con asistencia de 932 colaboradores.
Video de las sesiones disponibles en la Previnet y Stream  para consulta  
Movilidad y trabajo colaborativo.
Se entrega Acta de Cierre y presentaciones ante Comite de Presidencia.
Soportes: \\pr0980nas\Gerencia_de_Tecnologia\PROYECTOS ESTRATEGICOS\TI2019-04 O365</t>
  </si>
  <si>
    <t>Planeado             100%
Real                       100%
Cumplimiento   98%
Corte: 31 octubre  2020
Se entrega Acta de Cierre y presentaciones ante Comite de Presidencia.
Soportes: \\pr0980nas\Gerencia_de_Tecnologia\PROYECTOS ESTRATEGICOS\TI2019-04 O365</t>
  </si>
  <si>
    <t>SEGUIMIENTO PLANES INSTITUCIONALES 2020</t>
  </si>
  <si>
    <t>OBSERVACIONES</t>
  </si>
  <si>
    <t>GESTIÓN PLAN 2020</t>
  </si>
  <si>
    <t>3. TALENTO HUMANO</t>
  </si>
  <si>
    <t>PLAN ESTRATÉGICO DE TALENTO HUAMNO</t>
  </si>
  <si>
    <t>GERENCIA DE TALENTO HUMANO</t>
  </si>
  <si>
    <t>EJECUCIÓN PIC</t>
  </si>
  <si>
    <t xml:space="preserve">Logros Principales:Se cumplieron las actividades programadas para la Gestión del Talento Humano de la Compañía, fortaleciendo competencias de nuestros colaboradores, incentivando a su buen desempeño y procurando por su bienestar en el marco de la pandemia mundial presentada. 
Limitantes: Las condiciones de teletrabajo y pandemia dificultaron el seguimiento y ejecución de actividades tradicionalmente presenciales, no obstante la Gerencia de Talento Humano log´ro adaptarse a estas nuevas exigencias. 
Actividades relevantes ejecutadas: las actividades detalladas del Plan Institucional de Capacitación, Plan de Incentivos Institucionales y Plan Anual de Seguridad y Salud en el Trabajo, de detallan en los seguimientos individuales de cada plan.. 
Mejoras Identificadas: Continuar con la Gestión del Talento Humano en el 2021, coadyuvando al cumplimiento de los objetivos de la compañía. </t>
  </si>
  <si>
    <t>LISTADOS</t>
  </si>
  <si>
    <t>EJECUCIÓN PII</t>
  </si>
  <si>
    <t>EJECUCIÓN PSST</t>
  </si>
  <si>
    <t>PLAN INSTITUCIONAL DE CAPACITACIÓN</t>
  </si>
  <si>
    <t>No. ACTIVIDADES EJECUTADAS</t>
  </si>
  <si>
    <t xml:space="preserve">Logros Principales: En el marco de la pandemia y modalidad de trabajo en casa, fue necesario replantear el Plan de Formación para ser entregado en formato virtual a nuestros funcionarios, logrando una alta participación y manejo de nuevas tecnologías con el apoyo de las instituciones de formación,  plataformas E-learning propias (Previsora Crece) y externas y formadores internos.
Limitantes: El seguimiento a la participación y apropiación del conocimiento por parte de nuestra área se ve limitado, dado que esto se evidencia con mayor claridad en la presencialidad, sin embargo por medio de evaluaciones se tenia acercamiento y respuesta a estos criterios. 
Actividades relevantes ejecutadas: Convenio con la Universidad de la Sabana para ejecución de los programas definidos en el Plan de Formación, además de programas  internos, cursos virtuales y participación en congresos, foros y seminarios con un cubrimiento de  760 funcionarios a nivel nacional capacitados.
-Fortalecimiento de la Transformación Cultural a través del programa "Cultura de la Felicidad" implementado para todos los funcionarios y con el que se apoyaron actividades propias del proceso como Empresa Familiarmente Responsable EFR
-Curso de Certificación y Delegación, construido por profesionales internos con alto conocimiento en cada uno de los ramos que se comercializan y con el propósito de evaluar a profundidad las competencias técnicas en las sucursales a nivel nacional. 
-Capacitación nacional en Servicio al Cliente con el propósito de sensibilizar respecto a la atención de cliente interno y externo. 
Mejoras Identificadas: Es importante realizar la medición del impacto de la capacitación para evidenciar brechas posteriores a la ejecución del Plan de Formación e identificar oportunidades de mejora a nivel de conocimientos. </t>
  </si>
  <si>
    <t>OBJETIVOS ESTRATEGICOS SECTORIALES</t>
  </si>
  <si>
    <t>OBJETIVOS ESTRATEGICOS INSTITUCIONALES</t>
  </si>
  <si>
    <t>DIMENSIÓN MIPG</t>
  </si>
  <si>
    <t>POLITICA MIPG</t>
  </si>
  <si>
    <t>PLAN</t>
  </si>
  <si>
    <t>RESPONSABLE</t>
  </si>
  <si>
    <t>No. ACTIVIDADES PROGRAMADAS</t>
  </si>
  <si>
    <t>G.M - CONTRIBUIR AL LOGRO DE LOS PACTOS DEL PLAN NACIONAL DE DESARROLLO EN LOS CUALES PARTICIPA EL SECTOR HACIENDA</t>
  </si>
  <si>
    <t>P.F - GARANTIZAR LA PERMANENTE CREACIÓN DE VALOR AGREGADO PARA EL ACCIONISTA</t>
  </si>
  <si>
    <t>1. PLANEACIÓN INSTITUCIONAL</t>
  </si>
  <si>
    <t>1. SECTORIAL</t>
  </si>
  <si>
    <t>PRESIDENCIA</t>
  </si>
  <si>
    <t xml:space="preserve">PLAN DE INCENTIVOS INSTITUCIONALES </t>
  </si>
  <si>
    <t>Logros Principales: A pesar de las condiciones de trabajo en casa, se logró realizar exitosamente los reconocimientos planteados en la política, en la modalidad individual.
Limitantes: Por pandemia, no fue posible realizar el reconocimiento de "Espacios impecables y seguros". Dado que la política que contempla la premiación de "Autogestión" no había sido divulgada en el año 2019, no se realizó dicha premiación.
Actividades relevantes ejecutadas:  Actualización  e implementación de la política de reconocimientos, en la que se consolidaron las categorías de premiación.
Mejoras Identificadas: La premiación de la categoría denominada "Mejores 20 puntajes de evaluación" , que consiste en un programa de formación, se debe desarrollar antes de iniciar el último trimestre del año.</t>
  </si>
  <si>
    <t>G.R - FORTALECER LAS RELACIONES DE LAS ENTIDADES DEL SECTOR HACIENDA CON SUS GRUPOS DE VALOR</t>
  </si>
  <si>
    <t>P.F - MEJORAR EL INDICE COMBINADO</t>
  </si>
  <si>
    <t>2. GESTIÓN PRESUPUESTAL Y EFICIENCIA DEL GASTO PÚBLICO</t>
  </si>
  <si>
    <t xml:space="preserve">2. INSTITUCIONAL </t>
  </si>
  <si>
    <t>OFICINA DE CONTROL INTERNO</t>
  </si>
  <si>
    <t>G.R - FORTALECER LA GESTIÓN TIC Y DE LA INFORMACIÓN DE LAS ENTIDADES DEL SECTOR HACIENDA</t>
  </si>
  <si>
    <t>P.F - LOGRAR CRECIMIENTO REAL DE PRIMAS</t>
  </si>
  <si>
    <t>GERENCIA DE RIESGOS</t>
  </si>
  <si>
    <t>PLAN DE TRABAJO ANUAL EN SEGURIDAD Y SALUD EN EL TRABAJO</t>
  </si>
  <si>
    <t>Logros Principales: Las medidas que se tomaron para la atención de la contingencia del covid-19
Limitantes: No  fue posible realizar algunas actividades que se encontraban en el plan de trabajo iniclal por la contingencia del covid-19
Actividades relevantes ejecutadas: Definición de protocolos para la prevención, seguimiento a casos medicos y apoyo a nivel nacional para que desarrollaran sus funciones en un ambiente de seguridad
Mejoras Identificadas:  Debemos adecuar nuestras actividades  a la nueva realidad de trabajo que estamos viviendo y poder asi brindar asi las condiciones para el desarrollo de las funciones de nuestros funcionarois.</t>
  </si>
  <si>
    <t>G.R - FORTALECER LA GESTIÓN ORGANIZACIONAL Y POR PROCESOS DE LAS ENTIDADES DEL SECTOR HACIENDA</t>
  </si>
  <si>
    <t>P.C.M - MEJORAR LA PERCEPCIÓN DEL CLIENTE</t>
  </si>
  <si>
    <t>4. INTEGRIDAD</t>
  </si>
  <si>
    <t>4. PETI</t>
  </si>
  <si>
    <t>SECRETARÍA GENERAL</t>
  </si>
  <si>
    <t>G.C.I - FORTALECER LAS CAPACIDADES DEL TALENTO HUMANO Y LA INNOVACIÓN EN LAS ENTIDADES DEL SECTOR HACIENDA</t>
  </si>
  <si>
    <t>P.C.M - GARANTIZAR LA PRODUCTIVIDAD DE CADA CANAL DE COMERCIALIZACIÓN</t>
  </si>
  <si>
    <t>5. TRANSPARENCIA, ACCESO A LA INFORMACIÓN PÚBLICA Y LUCHA CONTRA LA CORRUPCIÓN</t>
  </si>
  <si>
    <t>OFICINA DE CONTROL INTERNO DISCIPLINARIO</t>
  </si>
  <si>
    <t>10. GESTIÓN DOCUMENTAL</t>
  </si>
  <si>
    <t>PLAN INSTITUCIONAL DE ARCHIVOS (PINAR)</t>
  </si>
  <si>
    <t>SUBGERENCIA DE RECURSOS FÍSICOS</t>
  </si>
  <si>
    <t>Logros Principales: Convalidación por parte del Archivo General de La Nación de las Tablas de Retecnción Documental de la Compañía
Limitantes: Presupuesto para la ejecución e implementación del plan
Actividades relevantes ejecutadas: avances en la elaboración de instrumentos archivisticos y la participación activa en la Mesa Sectorial Gestión Documental del Ministerio de Hacienda
Mejoras Identificadas:Acceso y disponibilidad de la información de manera oportuna</t>
  </si>
  <si>
    <t>G.C.I - PROMOVER LA ADECUADA ADMINISTRACIÓN DE LOS RECURSOS FÍSICOS, FINANCIEROS Y LA DEFENSA TÉCNICA DE LAS ENTIDADES DEL SECTOR HACIENDA</t>
  </si>
  <si>
    <t>P.C.M - CRECER LOS INGRESOS DE CADA UNO DE LOS SEGMENTOS DE INTERÉS</t>
  </si>
  <si>
    <t xml:space="preserve">VI. GESTIÓN DEL CONOCIMIENTO Y LA INNOVACIÓN </t>
  </si>
  <si>
    <t>6. FORTALECIMIENTO INSTITUCIONAL Y SIMPLIFICACIÓN DE PROCESOS</t>
  </si>
  <si>
    <t>P.C.M - CRECER EL PORCENTAJE DE PARTICIPACIÓN EN EL MERCADO ASEGURADOR</t>
  </si>
  <si>
    <t>7. SERVICIO AL CIUDADANO</t>
  </si>
  <si>
    <t>SUBGERENCIA DE ADMINISTRACIÓN DE PERSONAL</t>
  </si>
  <si>
    <t xml:space="preserve">PLAN ANUAL DE ADQUISICIONES </t>
  </si>
  <si>
    <t>Logros Principales: Lograr un porcentaje de cumplimiento del 99,53%
Limitantes: Mecanismo de consolidacion y reporte de la información
Actividades relevantes ejecutadas: Seguimiento trimestral ejecutado.
Mejoras Identificadas: Fortalecimiento de  acompañamiento de cada area en el cumplimiento y uso de PAA</t>
  </si>
  <si>
    <t>P.P.I - HACER EFICIENTES LOS PROCESOS CRÍTICOS</t>
  </si>
  <si>
    <t>8. PARTICIPACIÓN CIUDADANA EN LA GESTIÓN PÚBLICA</t>
  </si>
  <si>
    <t>SUBGERENCIA DE DESARROLLO DE TALENTO HUMANO</t>
  </si>
  <si>
    <t>P.P.I - ASEGURAR LA EFECTIVA GESTIÓN DE RIESGOS DE LA COMPAÑÍA</t>
  </si>
  <si>
    <t>9. RACIONALIZACIÓN DE TRAMITES</t>
  </si>
  <si>
    <t>12. SEGURIDAD DIGITAL</t>
  </si>
  <si>
    <t xml:space="preserve">PLAN DE TRATAMIENTO DE RIESGOS DE SEGURIDAD Y PRIVACIDAD DE LA INFORMACIÓN </t>
  </si>
  <si>
    <t>Logros Principales: Revisión de riesgos de seguridad por proceso. Consolidación y definición de nuevos controles
Limitantes: No se cuenta con herramienta tecnológica especializada para la gestión de activos y riesgos de seguridad de la información. 
Actividades relevantes ejecutadas:
- Actualización activos de información
- Actualización matriz de riesgos sobre activos crítticos
- Identificación de controles
- Evaluación del riesgo
Mejoras Identificadas:
- Se mejoró la metodología, identificando riesgos por grupo de activos de información que cuenten con las mismas características de exposición y vulnerabilidad
- Se disminuyen los riesgos identificados, haciendo mas viable la gestión que se debe realizar sobre los mismos.
- Se generan planes de mejoramiento y/o implementación de nuevos controles sobre los riesgos que así lo requieren.</t>
  </si>
  <si>
    <t>P.A.D - TRANSFORMACIÓN CULTURA</t>
  </si>
  <si>
    <t>VICEPRESIDENCIA TÉCNICA</t>
  </si>
  <si>
    <t>P.A.D - LOGRAR UN MAYOR DESARROLLO TECNOLÓGICO</t>
  </si>
  <si>
    <t>11. GOBIERNO DIGITAL</t>
  </si>
  <si>
    <t>OFICINA DE PREVENCIÓN DE RIESGOS</t>
  </si>
  <si>
    <t xml:space="preserve">PLAN DE SEGURIDAD Y PRIVACIDAD DE LA INFORMACIÓN </t>
  </si>
  <si>
    <t>Logros Principales: Cobertura para todos los funcionarios de planta (96%), en el desarrollo del curso. El resultado del indicador de la evaluación es 80% (Calificación superior a 80).
Se ejecutó la prueba de ciberataque sobre uno de los aplicativos críticos de la compañía y se ejecutó el programa de monitoreo de controles sobre un número superior al planeado.
Limitantes: Dada la situación de pandemia se dificultó el desarrollo de actividades que requieren ejecución presencial.
Actividades relevantes ejecutadas:
- Plan de capacitación: Actualización curso virtual y envío de tips de seguridad de forma periódica. Desarrollo prueba ingeniería social
- Prueba de ciberataque
- Monitoreo controles Norma ISO 27001 - Anexo A
Mejoras Identificadas:
- Concientizar de forma constante a los usuarios sobre la importancia de la seguridad de la información
- Se generan planes de mejoramiento sobre el activo objeto de la prueba, dadas las fallas evidenciadas en el resultado de la misma
- Con base en el resultado del monitoreo se plantean acciones de mejora de controles para aquellos cuyo resultado no es el esperado.</t>
  </si>
  <si>
    <t>P.A.D - TRANSFORMACIÓN DIGITAL</t>
  </si>
  <si>
    <t>GERENCIA DE REASEGUROS Y COASEGUROS</t>
  </si>
  <si>
    <t>GERENCIA DE TECNOLOGÍA DE LA INFORMACIÓN</t>
  </si>
  <si>
    <t>13. DEFENSA JURÍDICA</t>
  </si>
  <si>
    <t>SUBGERENCIA DE REASEGUROS Y COASEGUROS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</si>
</sst>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font>
      <sz val="11"/>
      <color theme="1"/>
      <name val="Calibri"/>
      <family val="2"/>
      <scheme val="minor"/>
    </font>
    <font>
      <sz val="11"/>
      <color rgb="FF000000"/>
      <name val="Calibri"/>
      <family val="2"/>
    </font>
    <font>
      <sz val="11"/>
      <color rgb="FF000000"/>
      <name val="Century Gothic"/>
      <family val="2"/>
    </font>
    <font>
      <sz val="8"/>
      <color rgb="FF000000"/>
      <name val="Century Gothic"/>
      <family val="2"/>
    </font>
    <font>
      <b/>
      <sz val="9"/>
      <name val="Calibri"/>
      <family val="2"/>
    </font>
    <font>
      <sz val="10"/>
      <color rgb="FF000000"/>
      <name val="Century Gothic"/>
      <family val="2"/>
    </font>
    <font>
      <b/>
      <sz val="10"/>
      <color rgb="FFFFFFFF"/>
      <name val="Century Gothic"/>
      <family val="2"/>
    </font>
    <font>
      <b/>
      <sz val="10"/>
      <color theme="0"/>
      <name val="Century Gothic"/>
      <family val="2"/>
    </font>
    <font>
      <sz val="10"/>
      <color theme="1"/>
      <name val="Century Gothic"/>
      <family val="2"/>
    </font>
    <font>
      <sz val="10"/>
      <name val="Century Gothic"/>
      <family val="2"/>
    </font>
    <font>
      <sz val="10"/>
      <color theme="0"/>
      <name val="Century Gothic"/>
      <family val="2"/>
    </font>
    <font>
      <b/>
      <sz val="10"/>
      <color indexed="8"/>
      <name val="Century Gothic"/>
      <family val="2"/>
    </font>
    <font>
      <sz val="10"/>
      <color rgb="FF000000"/>
      <name val="Calibri"/>
      <family val="2"/>
    </font>
    <font>
      <b/>
      <sz val="10"/>
      <name val="Century Gothic"/>
      <family val="2"/>
    </font>
    <font>
      <b/>
      <sz val="10"/>
      <color rgb="FF000000"/>
      <name val="Century Gothic"/>
      <family val="2"/>
    </font>
    <font>
      <b/>
      <sz val="9"/>
      <color theme="0"/>
      <name val="Century Gothic"/>
      <family val="2"/>
    </font>
    <font>
      <b/>
      <sz val="11"/>
      <color theme="0"/>
      <name val="Century Gothic"/>
      <family val="2"/>
    </font>
    <font>
      <b/>
      <sz val="8"/>
      <color theme="0"/>
      <name val="Century Gothic"/>
      <family val="2"/>
    </font>
    <font>
      <b/>
      <sz val="11"/>
      <name val="Century Gothic"/>
      <family val="2"/>
    </font>
    <font>
      <b/>
      <sz val="11"/>
      <color rgb="FF000000"/>
      <name val="Century Gothic"/>
      <family val="2"/>
    </font>
    <font>
      <sz val="11"/>
      <name val="Century Gothic"/>
      <family val="2"/>
    </font>
    <font>
      <b/>
      <sz val="12"/>
      <color theme="0"/>
      <name val="Century Gothic"/>
      <family val="2"/>
    </font>
    <font>
      <b/>
      <sz val="40"/>
      <color theme="0"/>
      <name val="Century Gothic"/>
      <family val="2"/>
    </font>
    <font>
      <b/>
      <sz val="22"/>
      <color rgb="FF7F7F7F"/>
      <name val="Century Gothic"/>
      <family val="2"/>
    </font>
    <font>
      <sz val="11"/>
      <color rgb="FF000000"/>
      <name val="Calibri"/>
      <family val="2"/>
    </font>
    <font>
      <b/>
      <sz val="22"/>
      <color theme="0"/>
      <name val="Calibri"/>
      <family val="2"/>
    </font>
    <font>
      <b/>
      <sz val="10"/>
      <name val="Calibri"/>
      <family val="2"/>
    </font>
    <font>
      <b/>
      <sz val="10"/>
      <color theme="0"/>
      <name val="Calibri"/>
      <family val="2"/>
    </font>
    <font>
      <b/>
      <sz val="12"/>
      <name val="Calibri"/>
      <family val="2"/>
    </font>
    <font>
      <sz val="10"/>
      <color rgb="FFFF0000"/>
      <name val="Calibri"/>
      <family val="2"/>
    </font>
    <font>
      <sz val="11"/>
      <color theme="1"/>
      <name val="Calibri"/>
      <family val="2"/>
      <scheme val="minor"/>
    </font>
    <font>
      <b/>
      <sz val="20"/>
      <color theme="0"/>
      <name val="Century Gothic"/>
      <family val="2"/>
    </font>
    <font>
      <sz val="7"/>
      <color rgb="FF000000"/>
      <name val="Calibri"/>
      <family val="2"/>
    </font>
    <font>
      <sz val="14"/>
      <color theme="0"/>
      <name val="Calibri"/>
      <family val="2"/>
    </font>
    <font>
      <sz val="14"/>
      <name val="Calibri"/>
      <family val="2"/>
    </font>
  </fonts>
  <fills count="35">
    <fill>
      <patternFill patternType="none"/>
    </fill>
    <fill>
      <patternFill patternType="gray125"/>
    </fill>
    <fill>
      <patternFill patternType="solid">
        <fgColor rgb="FF9CC2E5"/>
        <bgColor rgb="FF9CC2E5"/>
      </patternFill>
    </fill>
    <fill>
      <patternFill patternType="solid">
        <fgColor rgb="FF7F7F7F"/>
        <bgColor rgb="FF7F7F7F"/>
      </patternFill>
    </fill>
    <fill>
      <patternFill patternType="solid">
        <fgColor theme="1"/>
        <bgColor rgb="FFF2F2F2"/>
      </patternFill>
    </fill>
    <fill>
      <patternFill patternType="solid">
        <fgColor rgb="FFC00000"/>
        <bgColor indexed="64"/>
      </patternFill>
    </fill>
    <fill>
      <patternFill patternType="solid">
        <fgColor rgb="FFFFFFCC"/>
        <bgColor rgb="FFFFFFCC"/>
      </patternFill>
    </fill>
    <fill>
      <patternFill patternType="solid">
        <fgColor rgb="FF0070C0"/>
        <bgColor indexed="64"/>
      </patternFill>
    </fill>
    <fill>
      <patternFill patternType="solid">
        <fgColor rgb="FFFFFFFF"/>
        <bgColor indexed="64"/>
      </patternFill>
    </fill>
    <fill>
      <patternFill patternType="solid">
        <fgColor theme="2" tint="-0.749992370372631"/>
        <bgColor indexed="64"/>
      </patternFill>
    </fill>
    <fill>
      <patternFill patternType="solid">
        <fgColor rgb="FFFFFFFF"/>
        <bgColor rgb="FFFFFFFF"/>
      </patternFill>
    </fill>
    <fill>
      <patternFill patternType="solid">
        <fgColor rgb="FFFFC000"/>
        <bgColor indexed="64"/>
      </patternFill>
    </fill>
    <fill>
      <patternFill patternType="solid">
        <fgColor rgb="FF002060"/>
        <bgColor rgb="FFBFBFBF"/>
      </patternFill>
    </fill>
    <fill>
      <patternFill patternType="solid">
        <fgColor theme="0" tint="-4.9989318521683403E-2"/>
        <bgColor rgb="FFFFFF99"/>
      </patternFill>
    </fill>
    <fill>
      <patternFill patternType="solid">
        <fgColor rgb="FF00B050"/>
        <bgColor rgb="FFFFFF99"/>
      </patternFill>
    </fill>
    <fill>
      <patternFill patternType="solid">
        <fgColor rgb="FFF2F2F2"/>
        <bgColor rgb="FFF2F2F2"/>
      </patternFill>
    </fill>
    <fill>
      <patternFill patternType="solid">
        <fgColor theme="1"/>
        <bgColor rgb="FFBFBFBF"/>
      </patternFill>
    </fill>
    <fill>
      <patternFill patternType="solid">
        <fgColor rgb="FF002060"/>
        <bgColor indexed="64"/>
      </patternFill>
    </fill>
    <fill>
      <patternFill patternType="solid">
        <fgColor theme="0"/>
        <bgColor rgb="FFBFBFBF"/>
      </patternFill>
    </fill>
    <fill>
      <patternFill patternType="solid">
        <fgColor rgb="FFC00000"/>
        <bgColor rgb="FFFEF2CB"/>
      </patternFill>
    </fill>
    <fill>
      <patternFill patternType="solid">
        <fgColor rgb="FF0070C0"/>
        <bgColor rgb="FFFEF2CB"/>
      </patternFill>
    </fill>
    <fill>
      <patternFill patternType="solid">
        <fgColor theme="2" tint="-0.749992370372631"/>
        <bgColor rgb="FFFEF2CB"/>
      </patternFill>
    </fill>
    <fill>
      <patternFill patternType="solid">
        <fgColor rgb="FFFFC000"/>
        <bgColor rgb="FFFEF2CB"/>
      </patternFill>
    </fill>
    <fill>
      <patternFill patternType="solid">
        <fgColor rgb="FF002060"/>
        <bgColor rgb="FFFEF2CB"/>
      </patternFill>
    </fill>
    <fill>
      <patternFill patternType="solid">
        <fgColor rgb="FF00B050"/>
        <bgColor rgb="FFBFBFBF"/>
      </patternFill>
    </fill>
    <fill>
      <patternFill patternType="solid">
        <fgColor theme="0"/>
        <bgColor rgb="FFFEF2CB"/>
      </patternFill>
    </fill>
    <fill>
      <patternFill patternType="solid">
        <fgColor theme="4" tint="0.39997558519241921"/>
        <bgColor rgb="FFBFBFBF"/>
      </patternFill>
    </fill>
    <fill>
      <patternFill patternType="solid">
        <fgColor rgb="FF00B050"/>
        <bgColor indexed="64"/>
      </patternFill>
    </fill>
    <fill>
      <patternFill patternType="solid">
        <fgColor theme="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theme="0" tint="-0.499984740745262"/>
        <bgColor rgb="FFBFBFBF"/>
      </patternFill>
    </fill>
    <fill>
      <patternFill patternType="solid">
        <fgColor theme="0" tint="-0.499984740745262"/>
        <bgColor rgb="FFF2F2F2"/>
      </patternFill>
    </fill>
  </fills>
  <borders count="120">
    <border>
      <left/>
      <right/>
      <top/>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style="thin">
        <color rgb="FF000000"/>
      </right>
      <top style="medium">
        <color rgb="FF000000"/>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style="thin">
        <color rgb="FF000000"/>
      </left>
      <right/>
      <top/>
      <bottom/>
      <diagonal/>
    </border>
    <border>
      <left/>
      <right style="thin">
        <color rgb="FF000000"/>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rgb="FF000000"/>
      </left>
      <right/>
      <top style="medium">
        <color indexed="64"/>
      </top>
      <bottom/>
      <diagonal/>
    </border>
    <border>
      <left style="thin">
        <color rgb="FF000000"/>
      </left>
      <right style="thin">
        <color rgb="FF000000"/>
      </right>
      <top style="medium">
        <color indexed="64"/>
      </top>
      <bottom/>
      <diagonal/>
    </border>
    <border>
      <left/>
      <right style="thin">
        <color rgb="FF000000"/>
      </right>
      <top style="medium">
        <color indexed="64"/>
      </top>
      <bottom/>
      <diagonal/>
    </border>
    <border>
      <left/>
      <right style="thin">
        <color indexed="64"/>
      </right>
      <top style="medium">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rgb="FF000000"/>
      </right>
      <top/>
      <bottom/>
      <diagonal/>
    </border>
    <border>
      <left/>
      <right style="medium">
        <color rgb="FF000000"/>
      </right>
      <top style="medium">
        <color rgb="FF000000"/>
      </top>
      <bottom/>
      <diagonal/>
    </border>
    <border>
      <left/>
      <right/>
      <top style="medium">
        <color rgb="FF000000"/>
      </top>
      <bottom/>
      <diagonal/>
    </border>
    <border>
      <left style="thin">
        <color indexed="64"/>
      </left>
      <right/>
      <top style="medium">
        <color rgb="FF000000"/>
      </top>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medium">
        <color rgb="FF000000"/>
      </left>
      <right style="thin">
        <color indexed="64"/>
      </right>
      <top/>
      <bottom/>
      <diagonal/>
    </border>
    <border>
      <left style="thin">
        <color indexed="64"/>
      </left>
      <right style="medium">
        <color rgb="FF000000"/>
      </right>
      <top/>
      <bottom/>
      <diagonal/>
    </border>
    <border>
      <left style="medium">
        <color rgb="FF000000"/>
      </left>
      <right style="thin">
        <color indexed="64"/>
      </right>
      <top/>
      <bottom style="medium">
        <color indexed="64"/>
      </bottom>
      <diagonal/>
    </border>
    <border>
      <left style="thin">
        <color indexed="64"/>
      </left>
      <right style="medium">
        <color rgb="FF000000"/>
      </right>
      <top/>
      <bottom style="medium">
        <color indexed="64"/>
      </bottom>
      <diagonal/>
    </border>
    <border>
      <left style="medium">
        <color rgb="FF000000"/>
      </left>
      <right style="thin">
        <color rgb="FF000000"/>
      </right>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style="thin">
        <color rgb="FF000000"/>
      </top>
      <bottom/>
      <diagonal/>
    </border>
    <border>
      <left style="medium">
        <color rgb="FF000000"/>
      </left>
      <right style="thin">
        <color rgb="FF000000"/>
      </right>
      <top style="medium">
        <color rgb="FF000000"/>
      </top>
      <bottom/>
      <diagonal/>
    </border>
    <border>
      <left/>
      <right style="medium">
        <color rgb="FF000000"/>
      </right>
      <top style="thin">
        <color indexed="64"/>
      </top>
      <bottom style="thin">
        <color indexed="64"/>
      </bottom>
      <diagonal/>
    </border>
    <border>
      <left style="medium">
        <color rgb="FF000000"/>
      </left>
      <right/>
      <top/>
      <bottom/>
      <diagonal/>
    </border>
    <border>
      <left style="medium">
        <color rgb="FF000000"/>
      </left>
      <right style="thin">
        <color rgb="FF000000"/>
      </right>
      <top style="medium">
        <color indexed="64"/>
      </top>
      <bottom/>
      <diagonal/>
    </border>
    <border>
      <left/>
      <right style="medium">
        <color rgb="FF000000"/>
      </right>
      <top style="medium">
        <color indexed="64"/>
      </top>
      <bottom/>
      <diagonal/>
    </border>
    <border>
      <left style="medium">
        <color rgb="FF000000"/>
      </left>
      <right style="thin">
        <color indexed="64"/>
      </right>
      <top style="thin">
        <color indexed="64"/>
      </top>
      <bottom style="medium">
        <color indexed="64"/>
      </bottom>
      <diagonal/>
    </border>
    <border>
      <left/>
      <right style="medium">
        <color rgb="FF000000"/>
      </right>
      <top style="thin">
        <color indexed="64"/>
      </top>
      <bottom style="medium">
        <color indexed="64"/>
      </bottom>
      <diagonal/>
    </border>
    <border>
      <left style="medium">
        <color rgb="FF000000"/>
      </left>
      <right style="thin">
        <color indexed="64"/>
      </right>
      <top style="thin">
        <color indexed="64"/>
      </top>
      <bottom style="medium">
        <color rgb="FF000000"/>
      </bottom>
      <diagonal/>
    </border>
    <border>
      <left/>
      <right style="thin">
        <color indexed="64"/>
      </right>
      <top style="thin">
        <color indexed="64"/>
      </top>
      <bottom style="medium">
        <color rgb="FF000000"/>
      </bottom>
      <diagonal/>
    </border>
    <border>
      <left/>
      <right style="medium">
        <color rgb="FF000000"/>
      </right>
      <top style="thin">
        <color indexed="64"/>
      </top>
      <bottom style="medium">
        <color rgb="FF000000"/>
      </bottom>
      <diagonal/>
    </border>
    <border>
      <left style="thin">
        <color indexed="64"/>
      </left>
      <right/>
      <top style="medium">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indexed="64"/>
      </top>
      <bottom style="thin">
        <color indexed="64"/>
      </bottom>
      <diagonal/>
    </border>
    <border>
      <left/>
      <right/>
      <top style="thin">
        <color indexed="64"/>
      </top>
      <bottom style="medium">
        <color indexed="64"/>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style="medium">
        <color indexed="64"/>
      </top>
      <bottom/>
      <diagonal/>
    </border>
    <border>
      <left style="thin">
        <color indexed="64"/>
      </left>
      <right style="medium">
        <color rgb="FF000000"/>
      </right>
      <top style="thin">
        <color indexed="64"/>
      </top>
      <bottom style="medium">
        <color indexed="64"/>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rgb="FF000000"/>
      </left>
      <right/>
      <top style="thin">
        <color indexed="64"/>
      </top>
      <bottom style="thin">
        <color rgb="FF000000"/>
      </bottom>
      <diagonal/>
    </border>
    <border>
      <left style="thin">
        <color rgb="FF000000"/>
      </left>
      <right/>
      <top/>
      <bottom style="thin">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s>
  <cellStyleXfs count="4">
    <xf numFmtId="0" fontId="0" fillId="0" borderId="0"/>
    <xf numFmtId="0" fontId="1" fillId="0" borderId="0"/>
    <xf numFmtId="9" fontId="1" fillId="0" borderId="0" applyFont="0" applyFill="0" applyBorder="0" applyAlignment="0" applyProtection="0"/>
    <xf numFmtId="9" fontId="30" fillId="0" borderId="0" applyFont="0" applyFill="0" applyBorder="0" applyAlignment="0" applyProtection="0"/>
  </cellStyleXfs>
  <cellXfs count="416">
    <xf numFmtId="0" fontId="0" fillId="0" borderId="0" xfId="0"/>
    <xf numFmtId="0" fontId="2" fillId="0" borderId="0" xfId="1" applyFont="1"/>
    <xf numFmtId="0" fontId="2" fillId="0" borderId="0" xfId="1" applyFont="1" applyAlignment="1">
      <alignment vertical="center"/>
    </xf>
    <xf numFmtId="9" fontId="3" fillId="0" borderId="0" xfId="2" applyFont="1" applyAlignment="1">
      <alignment horizontal="center" vertical="center"/>
    </xf>
    <xf numFmtId="9" fontId="4" fillId="2" borderId="8" xfId="0" applyNumberFormat="1" applyFont="1" applyFill="1" applyBorder="1" applyAlignment="1">
      <alignment horizontal="center" vertical="center" wrapText="1"/>
    </xf>
    <xf numFmtId="9" fontId="4" fillId="2" borderId="9" xfId="0" applyNumberFormat="1" applyFont="1" applyFill="1" applyBorder="1" applyAlignment="1">
      <alignment horizontal="center" vertical="center" wrapText="1"/>
    </xf>
    <xf numFmtId="9" fontId="4" fillId="2" borderId="10" xfId="0" applyNumberFormat="1" applyFont="1" applyFill="1" applyBorder="1" applyAlignment="1">
      <alignment horizontal="center" vertical="center" wrapText="1"/>
    </xf>
    <xf numFmtId="10" fontId="6" fillId="3" borderId="8" xfId="1" applyNumberFormat="1" applyFont="1" applyFill="1" applyBorder="1" applyAlignment="1">
      <alignment horizontal="center" vertical="center" wrapText="1"/>
    </xf>
    <xf numFmtId="0" fontId="7" fillId="4" borderId="10" xfId="1" applyFont="1" applyFill="1" applyBorder="1" applyAlignment="1">
      <alignment horizontal="center" vertical="center" wrapText="1"/>
    </xf>
    <xf numFmtId="9" fontId="4" fillId="6" borderId="16" xfId="0" applyNumberFormat="1" applyFont="1" applyFill="1" applyBorder="1" applyAlignment="1">
      <alignment horizontal="center" vertical="center"/>
    </xf>
    <xf numFmtId="9" fontId="4" fillId="6" borderId="17" xfId="0" applyNumberFormat="1" applyFont="1" applyFill="1" applyBorder="1" applyAlignment="1">
      <alignment horizontal="center" vertical="center"/>
    </xf>
    <xf numFmtId="9" fontId="4" fillId="6" borderId="18" xfId="0" applyNumberFormat="1" applyFont="1" applyFill="1" applyBorder="1" applyAlignment="1">
      <alignment horizontal="center" vertical="center"/>
    </xf>
    <xf numFmtId="9" fontId="4" fillId="0" borderId="18" xfId="0" applyNumberFormat="1" applyFont="1" applyBorder="1" applyAlignment="1">
      <alignment horizontal="center" vertical="center" wrapText="1"/>
    </xf>
    <xf numFmtId="9" fontId="4" fillId="6" borderId="19" xfId="0" applyNumberFormat="1" applyFont="1" applyFill="1" applyBorder="1" applyAlignment="1">
      <alignment horizontal="center" vertical="center"/>
    </xf>
    <xf numFmtId="9" fontId="4" fillId="6" borderId="20" xfId="0" applyNumberFormat="1" applyFont="1" applyFill="1" applyBorder="1" applyAlignment="1">
      <alignment horizontal="center" vertical="center"/>
    </xf>
    <xf numFmtId="10" fontId="5" fillId="0" borderId="0" xfId="2" applyNumberFormat="1" applyFont="1" applyBorder="1" applyAlignment="1">
      <alignment horizontal="center" vertical="center"/>
    </xf>
    <xf numFmtId="0" fontId="7" fillId="4" borderId="22" xfId="1" applyFont="1" applyFill="1" applyBorder="1" applyAlignment="1">
      <alignment horizontal="center" vertical="center" wrapText="1"/>
    </xf>
    <xf numFmtId="9" fontId="4" fillId="2" borderId="16" xfId="0" applyNumberFormat="1" applyFont="1" applyFill="1" applyBorder="1" applyAlignment="1">
      <alignment horizontal="center" vertical="center" wrapText="1"/>
    </xf>
    <xf numFmtId="9" fontId="4" fillId="2" borderId="27" xfId="0" applyNumberFormat="1" applyFont="1" applyFill="1" applyBorder="1" applyAlignment="1">
      <alignment horizontal="center" vertical="center" wrapText="1"/>
    </xf>
    <xf numFmtId="9" fontId="4" fillId="2" borderId="22" xfId="0" applyNumberFormat="1" applyFont="1" applyFill="1" applyBorder="1" applyAlignment="1">
      <alignment horizontal="center" vertical="center" wrapText="1"/>
    </xf>
    <xf numFmtId="10" fontId="6" fillId="3" borderId="16" xfId="1" applyNumberFormat="1" applyFont="1" applyFill="1" applyBorder="1" applyAlignment="1">
      <alignment horizontal="center" vertical="center" wrapText="1"/>
    </xf>
    <xf numFmtId="9" fontId="4" fillId="6" borderId="31" xfId="0" applyNumberFormat="1" applyFont="1" applyFill="1" applyBorder="1" applyAlignment="1">
      <alignment horizontal="center" vertical="center"/>
    </xf>
    <xf numFmtId="9" fontId="4" fillId="6" borderId="32" xfId="0" applyNumberFormat="1" applyFont="1" applyFill="1" applyBorder="1" applyAlignment="1">
      <alignment horizontal="center" vertical="center"/>
    </xf>
    <xf numFmtId="9" fontId="4" fillId="0" borderId="19" xfId="0" applyNumberFormat="1" applyFont="1" applyBorder="1" applyAlignment="1">
      <alignment horizontal="center" vertical="center" wrapText="1"/>
    </xf>
    <xf numFmtId="9" fontId="4" fillId="6" borderId="33" xfId="0" applyNumberFormat="1" applyFont="1" applyFill="1" applyBorder="1" applyAlignment="1">
      <alignment horizontal="center" vertical="center"/>
    </xf>
    <xf numFmtId="0" fontId="7" fillId="4" borderId="26" xfId="1" applyFont="1" applyFill="1" applyBorder="1" applyAlignment="1">
      <alignment horizontal="center" vertical="center" wrapText="1"/>
    </xf>
    <xf numFmtId="0" fontId="2" fillId="0" borderId="7" xfId="1" applyFont="1" applyBorder="1"/>
    <xf numFmtId="0" fontId="2" fillId="0" borderId="30" xfId="1" applyFont="1" applyBorder="1"/>
    <xf numFmtId="9" fontId="4" fillId="8" borderId="16" xfId="0" applyNumberFormat="1" applyFont="1" applyFill="1" applyBorder="1" applyAlignment="1">
      <alignment horizontal="center" vertical="center" wrapText="1"/>
    </xf>
    <xf numFmtId="9" fontId="4" fillId="8" borderId="27" xfId="0" applyNumberFormat="1" applyFont="1" applyFill="1" applyBorder="1" applyAlignment="1">
      <alignment horizontal="center" vertical="center" wrapText="1"/>
    </xf>
    <xf numFmtId="9" fontId="4" fillId="8" borderId="22" xfId="0" applyNumberFormat="1" applyFont="1" applyFill="1" applyBorder="1" applyAlignment="1">
      <alignment horizontal="center" vertical="center" wrapText="1"/>
    </xf>
    <xf numFmtId="9" fontId="4" fillId="8" borderId="16" xfId="0" applyNumberFormat="1" applyFont="1" applyFill="1" applyBorder="1" applyAlignment="1">
      <alignment horizontal="center" vertical="center"/>
    </xf>
    <xf numFmtId="9" fontId="4" fillId="8" borderId="17" xfId="0" applyNumberFormat="1" applyFont="1" applyFill="1" applyBorder="1" applyAlignment="1">
      <alignment horizontal="center" vertical="center"/>
    </xf>
    <xf numFmtId="9" fontId="4" fillId="8" borderId="18" xfId="0" applyNumberFormat="1" applyFont="1" applyFill="1" applyBorder="1" applyAlignment="1">
      <alignment horizontal="center" vertical="center"/>
    </xf>
    <xf numFmtId="9" fontId="4" fillId="8" borderId="18" xfId="0" applyNumberFormat="1" applyFont="1" applyFill="1" applyBorder="1" applyAlignment="1">
      <alignment horizontal="center" vertical="center" wrapText="1"/>
    </xf>
    <xf numFmtId="9" fontId="4" fillId="8" borderId="20" xfId="0" applyNumberFormat="1" applyFont="1" applyFill="1" applyBorder="1" applyAlignment="1">
      <alignment horizontal="center" vertical="center"/>
    </xf>
    <xf numFmtId="9" fontId="4" fillId="6" borderId="35" xfId="0" applyNumberFormat="1" applyFont="1" applyFill="1" applyBorder="1" applyAlignment="1">
      <alignment horizontal="center" vertical="center"/>
    </xf>
    <xf numFmtId="9" fontId="4" fillId="6" borderId="43" xfId="0" applyNumberFormat="1" applyFont="1" applyFill="1" applyBorder="1" applyAlignment="1">
      <alignment horizontal="center" vertical="center"/>
    </xf>
    <xf numFmtId="9" fontId="4" fillId="6" borderId="44" xfId="0" applyNumberFormat="1" applyFont="1" applyFill="1" applyBorder="1" applyAlignment="1">
      <alignment horizontal="center" vertical="center"/>
    </xf>
    <xf numFmtId="9" fontId="4" fillId="0" borderId="44" xfId="0" applyNumberFormat="1" applyFont="1" applyBorder="1" applyAlignment="1">
      <alignment horizontal="center" vertical="center" wrapText="1"/>
    </xf>
    <xf numFmtId="9" fontId="4" fillId="6" borderId="45" xfId="0" applyNumberFormat="1" applyFont="1" applyFill="1" applyBorder="1" applyAlignment="1">
      <alignment horizontal="center" vertical="center"/>
    </xf>
    <xf numFmtId="10" fontId="5" fillId="0" borderId="3" xfId="2" applyNumberFormat="1" applyFont="1" applyBorder="1" applyAlignment="1">
      <alignment horizontal="center" vertical="center"/>
    </xf>
    <xf numFmtId="0" fontId="7" fillId="4" borderId="46" xfId="1" applyFont="1" applyFill="1" applyBorder="1" applyAlignment="1">
      <alignment horizontal="center" vertical="center" wrapText="1"/>
    </xf>
    <xf numFmtId="0" fontId="2" fillId="0" borderId="42" xfId="1" applyFont="1" applyBorder="1"/>
    <xf numFmtId="9" fontId="4" fillId="2" borderId="38" xfId="0" applyNumberFormat="1" applyFont="1" applyFill="1" applyBorder="1" applyAlignment="1">
      <alignment horizontal="center" vertical="center" wrapText="1"/>
    </xf>
    <xf numFmtId="9" fontId="4" fillId="2" borderId="0" xfId="0" applyNumberFormat="1" applyFont="1" applyFill="1" applyAlignment="1">
      <alignment horizontal="center" vertical="center" wrapText="1"/>
    </xf>
    <xf numFmtId="10" fontId="6" fillId="3" borderId="0" xfId="1" applyNumberFormat="1" applyFont="1" applyFill="1" applyAlignment="1">
      <alignment horizontal="center" vertical="center" wrapText="1"/>
    </xf>
    <xf numFmtId="0" fontId="7" fillId="4" borderId="15" xfId="1" applyFont="1" applyFill="1" applyBorder="1" applyAlignment="1">
      <alignment horizontal="center" vertical="center" wrapText="1"/>
    </xf>
    <xf numFmtId="10" fontId="5" fillId="0" borderId="0" xfId="2" applyNumberFormat="1" applyFont="1" applyAlignment="1">
      <alignment horizontal="center" vertical="center"/>
    </xf>
    <xf numFmtId="0" fontId="2" fillId="10" borderId="0" xfId="1" applyFont="1" applyFill="1"/>
    <xf numFmtId="9" fontId="4" fillId="2" borderId="32" xfId="0" applyNumberFormat="1" applyFont="1" applyFill="1" applyBorder="1" applyAlignment="1">
      <alignment horizontal="center" vertical="center" wrapText="1"/>
    </xf>
    <xf numFmtId="9" fontId="4" fillId="2" borderId="19" xfId="0" applyNumberFormat="1" applyFont="1" applyFill="1" applyBorder="1" applyAlignment="1">
      <alignment horizontal="center" vertical="center" wrapText="1"/>
    </xf>
    <xf numFmtId="9" fontId="4" fillId="2" borderId="33" xfId="0" applyNumberFormat="1" applyFont="1" applyFill="1" applyBorder="1" applyAlignment="1">
      <alignment horizontal="center" vertical="center" wrapText="1"/>
    </xf>
    <xf numFmtId="9" fontId="4" fillId="6" borderId="47" xfId="0" applyNumberFormat="1" applyFont="1" applyFill="1" applyBorder="1" applyAlignment="1">
      <alignment horizontal="center" vertical="center"/>
    </xf>
    <xf numFmtId="9" fontId="4" fillId="6" borderId="48" xfId="0" applyNumberFormat="1" applyFont="1" applyFill="1" applyBorder="1" applyAlignment="1">
      <alignment horizontal="center" vertical="center"/>
    </xf>
    <xf numFmtId="9" fontId="4" fillId="0" borderId="48" xfId="0" applyNumberFormat="1" applyFont="1" applyBorder="1" applyAlignment="1">
      <alignment horizontal="center" vertical="center" wrapText="1"/>
    </xf>
    <xf numFmtId="9" fontId="4" fillId="6" borderId="49" xfId="0" applyNumberFormat="1" applyFont="1" applyFill="1" applyBorder="1" applyAlignment="1">
      <alignment horizontal="center" vertical="center"/>
    </xf>
    <xf numFmtId="9" fontId="4" fillId="2" borderId="50" xfId="0" applyNumberFormat="1" applyFont="1" applyFill="1" applyBorder="1" applyAlignment="1">
      <alignment horizontal="center" vertical="center" wrapText="1"/>
    </xf>
    <xf numFmtId="9" fontId="4" fillId="2" borderId="51" xfId="0" applyNumberFormat="1" applyFont="1" applyFill="1" applyBorder="1" applyAlignment="1">
      <alignment horizontal="center" vertical="center" wrapText="1"/>
    </xf>
    <xf numFmtId="9" fontId="4" fillId="2" borderId="52" xfId="0" applyNumberFormat="1" applyFont="1" applyFill="1" applyBorder="1" applyAlignment="1">
      <alignment horizontal="center" vertical="center" wrapText="1"/>
    </xf>
    <xf numFmtId="10" fontId="12" fillId="8" borderId="0" xfId="2" applyNumberFormat="1" applyFont="1" applyFill="1" applyAlignment="1">
      <alignment horizontal="center" vertical="center"/>
    </xf>
    <xf numFmtId="9" fontId="4" fillId="2" borderId="47" xfId="0" applyNumberFormat="1" applyFont="1" applyFill="1" applyBorder="1" applyAlignment="1">
      <alignment horizontal="center" vertical="center" wrapText="1"/>
    </xf>
    <xf numFmtId="9" fontId="4" fillId="2" borderId="48" xfId="0" applyNumberFormat="1" applyFont="1" applyFill="1" applyBorder="1" applyAlignment="1">
      <alignment horizontal="center" vertical="center" wrapText="1"/>
    </xf>
    <xf numFmtId="9" fontId="4" fillId="2" borderId="49" xfId="0" applyNumberFormat="1" applyFont="1" applyFill="1" applyBorder="1" applyAlignment="1">
      <alignment horizontal="center" vertical="center" wrapText="1"/>
    </xf>
    <xf numFmtId="9" fontId="4" fillId="8" borderId="47" xfId="0" applyNumberFormat="1" applyFont="1" applyFill="1" applyBorder="1" applyAlignment="1">
      <alignment horizontal="center" vertical="center" wrapText="1"/>
    </xf>
    <xf numFmtId="9" fontId="4" fillId="8" borderId="48" xfId="0" applyNumberFormat="1" applyFont="1" applyFill="1" applyBorder="1" applyAlignment="1">
      <alignment horizontal="center" vertical="center" wrapText="1"/>
    </xf>
    <xf numFmtId="9" fontId="4" fillId="8" borderId="49" xfId="0" applyNumberFormat="1" applyFont="1" applyFill="1" applyBorder="1" applyAlignment="1">
      <alignment horizontal="center" vertical="center" wrapText="1"/>
    </xf>
    <xf numFmtId="9" fontId="4" fillId="8" borderId="47" xfId="0" applyNumberFormat="1" applyFont="1" applyFill="1" applyBorder="1" applyAlignment="1">
      <alignment horizontal="center" vertical="center"/>
    </xf>
    <xf numFmtId="9" fontId="4" fillId="8" borderId="48" xfId="0" applyNumberFormat="1" applyFont="1" applyFill="1" applyBorder="1" applyAlignment="1">
      <alignment horizontal="center" vertical="center"/>
    </xf>
    <xf numFmtId="9" fontId="4" fillId="8" borderId="49" xfId="0" applyNumberFormat="1" applyFont="1" applyFill="1" applyBorder="1" applyAlignment="1">
      <alignment horizontal="center" vertical="center"/>
    </xf>
    <xf numFmtId="9" fontId="4" fillId="8" borderId="53" xfId="0" applyNumberFormat="1" applyFont="1" applyFill="1" applyBorder="1" applyAlignment="1">
      <alignment horizontal="center" vertical="center"/>
    </xf>
    <xf numFmtId="9" fontId="4" fillId="8" borderId="54" xfId="0" applyNumberFormat="1" applyFont="1" applyFill="1" applyBorder="1" applyAlignment="1">
      <alignment horizontal="center" vertical="center"/>
    </xf>
    <xf numFmtId="9" fontId="4" fillId="8" borderId="54" xfId="0" applyNumberFormat="1" applyFont="1" applyFill="1" applyBorder="1" applyAlignment="1">
      <alignment horizontal="center" vertical="center" wrapText="1"/>
    </xf>
    <xf numFmtId="9" fontId="4" fillId="8" borderId="55" xfId="0" applyNumberFormat="1" applyFont="1" applyFill="1" applyBorder="1" applyAlignment="1">
      <alignment horizontal="center" vertical="center"/>
    </xf>
    <xf numFmtId="9" fontId="4" fillId="8" borderId="31" xfId="0" applyNumberFormat="1" applyFont="1" applyFill="1" applyBorder="1" applyAlignment="1">
      <alignment horizontal="center" vertical="center"/>
    </xf>
    <xf numFmtId="9" fontId="4" fillId="8" borderId="32" xfId="0" applyNumberFormat="1" applyFont="1" applyFill="1" applyBorder="1" applyAlignment="1">
      <alignment horizontal="center" vertical="center"/>
    </xf>
    <xf numFmtId="9" fontId="4" fillId="8" borderId="19" xfId="0" applyNumberFormat="1" applyFont="1" applyFill="1" applyBorder="1" applyAlignment="1">
      <alignment horizontal="center" vertical="center"/>
    </xf>
    <xf numFmtId="9" fontId="4" fillId="8" borderId="19" xfId="0" applyNumberFormat="1" applyFont="1" applyFill="1" applyBorder="1" applyAlignment="1">
      <alignment horizontal="center" vertical="center" wrapText="1"/>
    </xf>
    <xf numFmtId="9" fontId="4" fillId="8" borderId="33" xfId="0" applyNumberFormat="1" applyFont="1" applyFill="1" applyBorder="1" applyAlignment="1">
      <alignment horizontal="center" vertical="center"/>
    </xf>
    <xf numFmtId="9" fontId="18" fillId="0" borderId="60" xfId="1" applyNumberFormat="1" applyFont="1" applyBorder="1" applyAlignment="1">
      <alignment horizontal="center" vertical="center"/>
    </xf>
    <xf numFmtId="0" fontId="16" fillId="19" borderId="60" xfId="1" applyFont="1" applyFill="1" applyBorder="1" applyAlignment="1">
      <alignment horizontal="center" vertical="center" wrapText="1"/>
    </xf>
    <xf numFmtId="0" fontId="16" fillId="20" borderId="60" xfId="1" applyFont="1" applyFill="1" applyBorder="1" applyAlignment="1">
      <alignment horizontal="center" vertical="center" wrapText="1"/>
    </xf>
    <xf numFmtId="9" fontId="18" fillId="0" borderId="61" xfId="1" applyNumberFormat="1" applyFont="1" applyBorder="1" applyAlignment="1">
      <alignment horizontal="center" vertical="center"/>
    </xf>
    <xf numFmtId="0" fontId="18" fillId="22" borderId="24" xfId="1" applyFont="1" applyFill="1" applyBorder="1" applyAlignment="1">
      <alignment horizontal="center" vertical="center" wrapText="1"/>
    </xf>
    <xf numFmtId="9" fontId="19" fillId="0" borderId="13" xfId="1" applyNumberFormat="1" applyFont="1" applyBorder="1" applyAlignment="1">
      <alignment horizontal="center" vertical="center"/>
    </xf>
    <xf numFmtId="9" fontId="19" fillId="0" borderId="61" xfId="1" applyNumberFormat="1" applyFont="1" applyBorder="1" applyAlignment="1">
      <alignment horizontal="center" vertical="center"/>
    </xf>
    <xf numFmtId="9" fontId="19" fillId="0" borderId="60" xfId="1" applyNumberFormat="1" applyFont="1" applyBorder="1" applyAlignment="1">
      <alignment horizontal="center" vertical="center"/>
    </xf>
    <xf numFmtId="9" fontId="18" fillId="0" borderId="15" xfId="1" applyNumberFormat="1" applyFont="1" applyBorder="1" applyAlignment="1">
      <alignment horizontal="center" vertical="center"/>
    </xf>
    <xf numFmtId="0" fontId="18" fillId="22" borderId="60" xfId="1" applyFont="1" applyFill="1" applyBorder="1" applyAlignment="1">
      <alignment horizontal="center" vertical="center" wrapText="1"/>
    </xf>
    <xf numFmtId="9" fontId="18" fillId="18" borderId="3" xfId="1" applyNumberFormat="1" applyFont="1" applyFill="1" applyBorder="1" applyAlignment="1">
      <alignment horizontal="center" vertical="center" wrapText="1"/>
    </xf>
    <xf numFmtId="0" fontId="16" fillId="23" borderId="60" xfId="1" applyFont="1" applyFill="1" applyBorder="1" applyAlignment="1">
      <alignment horizontal="center" vertical="center" wrapText="1"/>
    </xf>
    <xf numFmtId="9" fontId="18" fillId="18" borderId="65" xfId="1" applyNumberFormat="1" applyFont="1" applyFill="1" applyBorder="1" applyAlignment="1">
      <alignment horizontal="center" vertical="center" wrapText="1"/>
    </xf>
    <xf numFmtId="0" fontId="7" fillId="20" borderId="60" xfId="1" applyFont="1" applyFill="1" applyBorder="1" applyAlignment="1">
      <alignment horizontal="center" vertical="center" wrapText="1"/>
    </xf>
    <xf numFmtId="9" fontId="4" fillId="8" borderId="78" xfId="0" applyNumberFormat="1" applyFont="1" applyFill="1" applyBorder="1" applyAlignment="1">
      <alignment horizontal="center" vertical="center"/>
    </xf>
    <xf numFmtId="9" fontId="4" fillId="8" borderId="67" xfId="0" applyNumberFormat="1" applyFont="1" applyFill="1" applyBorder="1" applyAlignment="1">
      <alignment horizontal="center" vertical="center"/>
    </xf>
    <xf numFmtId="9" fontId="4" fillId="8" borderId="79" xfId="0" applyNumberFormat="1" applyFont="1" applyFill="1" applyBorder="1" applyAlignment="1">
      <alignment horizontal="center" vertical="center" wrapText="1"/>
    </xf>
    <xf numFmtId="9" fontId="4" fillId="8" borderId="80" xfId="0" applyNumberFormat="1" applyFont="1" applyFill="1" applyBorder="1" applyAlignment="1">
      <alignment horizontal="center" vertical="center" wrapText="1"/>
    </xf>
    <xf numFmtId="9" fontId="4" fillId="8" borderId="81" xfId="0" applyNumberFormat="1" applyFont="1" applyFill="1" applyBorder="1" applyAlignment="1">
      <alignment horizontal="center" vertical="center"/>
    </xf>
    <xf numFmtId="9" fontId="4" fillId="8" borderId="82" xfId="0" applyNumberFormat="1" applyFont="1" applyFill="1" applyBorder="1" applyAlignment="1">
      <alignment horizontal="center" vertical="center"/>
    </xf>
    <xf numFmtId="9" fontId="4" fillId="8" borderId="83" xfId="0" applyNumberFormat="1" applyFont="1" applyFill="1" applyBorder="1" applyAlignment="1">
      <alignment horizontal="center" vertical="center" wrapText="1"/>
    </xf>
    <xf numFmtId="9" fontId="4" fillId="8" borderId="84" xfId="0" applyNumberFormat="1" applyFont="1" applyFill="1" applyBorder="1" applyAlignment="1">
      <alignment horizontal="center" vertical="center" wrapText="1"/>
    </xf>
    <xf numFmtId="9" fontId="4" fillId="8" borderId="83" xfId="0" applyNumberFormat="1" applyFont="1" applyFill="1" applyBorder="1" applyAlignment="1">
      <alignment horizontal="center" vertical="center"/>
    </xf>
    <xf numFmtId="9" fontId="4" fillId="8" borderId="84" xfId="0" applyNumberFormat="1" applyFont="1" applyFill="1" applyBorder="1" applyAlignment="1">
      <alignment horizontal="center" vertical="center"/>
    </xf>
    <xf numFmtId="9" fontId="4" fillId="6" borderId="83" xfId="0" applyNumberFormat="1" applyFont="1" applyFill="1" applyBorder="1" applyAlignment="1">
      <alignment horizontal="center" vertical="center"/>
    </xf>
    <xf numFmtId="9" fontId="4" fillId="6" borderId="84" xfId="0" applyNumberFormat="1" applyFont="1" applyFill="1" applyBorder="1" applyAlignment="1">
      <alignment horizontal="center" vertical="center"/>
    </xf>
    <xf numFmtId="9" fontId="4" fillId="2" borderId="83" xfId="0" applyNumberFormat="1" applyFont="1" applyFill="1" applyBorder="1" applyAlignment="1">
      <alignment horizontal="center" vertical="center" wrapText="1"/>
    </xf>
    <xf numFmtId="9" fontId="4" fillId="2" borderId="84" xfId="0" applyNumberFormat="1" applyFont="1" applyFill="1" applyBorder="1" applyAlignment="1">
      <alignment horizontal="center" vertical="center" wrapText="1"/>
    </xf>
    <xf numFmtId="9" fontId="4" fillId="2" borderId="85" xfId="0" applyNumberFormat="1" applyFont="1" applyFill="1" applyBorder="1" applyAlignment="1">
      <alignment horizontal="center" vertical="center" wrapText="1"/>
    </xf>
    <xf numFmtId="9" fontId="4" fillId="2" borderId="86" xfId="0" applyNumberFormat="1" applyFont="1" applyFill="1" applyBorder="1" applyAlignment="1">
      <alignment horizontal="center" vertical="center" wrapText="1"/>
    </xf>
    <xf numFmtId="9" fontId="4" fillId="2" borderId="78" xfId="0" applyNumberFormat="1" applyFont="1" applyFill="1" applyBorder="1" applyAlignment="1">
      <alignment horizontal="center" vertical="center" wrapText="1"/>
    </xf>
    <xf numFmtId="9" fontId="4" fillId="2" borderId="67" xfId="0" applyNumberFormat="1" applyFont="1" applyFill="1" applyBorder="1" applyAlignment="1">
      <alignment horizontal="center" vertical="center" wrapText="1"/>
    </xf>
    <xf numFmtId="9" fontId="4" fillId="6" borderId="87" xfId="0" applyNumberFormat="1" applyFont="1" applyFill="1" applyBorder="1" applyAlignment="1">
      <alignment horizontal="center" vertical="center"/>
    </xf>
    <xf numFmtId="9" fontId="4" fillId="6" borderId="68" xfId="0" applyNumberFormat="1" applyFont="1" applyFill="1" applyBorder="1" applyAlignment="1">
      <alignment horizontal="center" vertical="center"/>
    </xf>
    <xf numFmtId="9" fontId="4" fillId="2" borderId="79" xfId="0" applyNumberFormat="1" applyFont="1" applyFill="1" applyBorder="1" applyAlignment="1">
      <alignment horizontal="center" vertical="center" wrapText="1"/>
    </xf>
    <xf numFmtId="9" fontId="4" fillId="2" borderId="88" xfId="0" applyNumberFormat="1" applyFont="1" applyFill="1" applyBorder="1" applyAlignment="1">
      <alignment horizontal="center" vertical="center" wrapText="1"/>
    </xf>
    <xf numFmtId="9" fontId="4" fillId="2" borderId="89" xfId="0" applyNumberFormat="1" applyFont="1" applyFill="1" applyBorder="1" applyAlignment="1">
      <alignment horizontal="center" vertical="center" wrapText="1"/>
    </xf>
    <xf numFmtId="9" fontId="4" fillId="2" borderId="0" xfId="0" applyNumberFormat="1" applyFont="1" applyFill="1" applyBorder="1" applyAlignment="1">
      <alignment horizontal="center" vertical="center" wrapText="1"/>
    </xf>
    <xf numFmtId="9" fontId="4" fillId="6" borderId="90" xfId="0" applyNumberFormat="1" applyFont="1" applyFill="1" applyBorder="1" applyAlignment="1">
      <alignment horizontal="center" vertical="center"/>
    </xf>
    <xf numFmtId="9" fontId="4" fillId="6" borderId="91" xfId="0" applyNumberFormat="1" applyFont="1" applyFill="1" applyBorder="1" applyAlignment="1">
      <alignment horizontal="center" vertical="center"/>
    </xf>
    <xf numFmtId="9" fontId="4" fillId="8" borderId="87" xfId="0" applyNumberFormat="1" applyFont="1" applyFill="1" applyBorder="1" applyAlignment="1">
      <alignment horizontal="center" vertical="center"/>
    </xf>
    <xf numFmtId="9" fontId="4" fillId="8" borderId="68" xfId="0" applyNumberFormat="1" applyFont="1" applyFill="1" applyBorder="1" applyAlignment="1">
      <alignment horizontal="center" vertical="center"/>
    </xf>
    <xf numFmtId="9" fontId="4" fillId="8" borderId="88" xfId="0" applyNumberFormat="1" applyFont="1" applyFill="1" applyBorder="1" applyAlignment="1">
      <alignment horizontal="center" vertical="center" wrapText="1"/>
    </xf>
    <xf numFmtId="9" fontId="4" fillId="2" borderId="92" xfId="0" applyNumberFormat="1" applyFont="1" applyFill="1" applyBorder="1" applyAlignment="1">
      <alignment horizontal="center" vertical="center" wrapText="1"/>
    </xf>
    <xf numFmtId="9" fontId="4" fillId="2" borderId="93" xfId="0" applyNumberFormat="1" applyFont="1" applyFill="1" applyBorder="1" applyAlignment="1">
      <alignment horizontal="center" vertical="center" wrapText="1"/>
    </xf>
    <xf numFmtId="9" fontId="4" fillId="6" borderId="78" xfId="0" applyNumberFormat="1" applyFont="1" applyFill="1" applyBorder="1" applyAlignment="1">
      <alignment horizontal="center" vertical="center"/>
    </xf>
    <xf numFmtId="9" fontId="4" fillId="6" borderId="67" xfId="0" applyNumberFormat="1" applyFont="1" applyFill="1" applyBorder="1" applyAlignment="1">
      <alignment horizontal="center" vertical="center"/>
    </xf>
    <xf numFmtId="9" fontId="4" fillId="2" borderId="94" xfId="0" applyNumberFormat="1" applyFont="1" applyFill="1" applyBorder="1" applyAlignment="1">
      <alignment horizontal="center" vertical="center" wrapText="1"/>
    </xf>
    <xf numFmtId="9" fontId="4" fillId="2" borderId="95" xfId="0" applyNumberFormat="1" applyFont="1" applyFill="1" applyBorder="1" applyAlignment="1">
      <alignment horizontal="center" vertical="center" wrapText="1"/>
    </xf>
    <xf numFmtId="9" fontId="4" fillId="2" borderId="96" xfId="0" applyNumberFormat="1" applyFont="1" applyFill="1" applyBorder="1" applyAlignment="1">
      <alignment horizontal="center" vertical="center" wrapText="1"/>
    </xf>
    <xf numFmtId="9" fontId="5" fillId="2" borderId="97" xfId="1" applyNumberFormat="1" applyFont="1" applyFill="1" applyBorder="1" applyAlignment="1">
      <alignment horizontal="center" vertical="center" wrapText="1"/>
    </xf>
    <xf numFmtId="9" fontId="5" fillId="2" borderId="27" xfId="1" applyNumberFormat="1" applyFont="1" applyFill="1" applyBorder="1" applyAlignment="1">
      <alignment horizontal="center" vertical="center" wrapText="1"/>
    </xf>
    <xf numFmtId="9" fontId="5" fillId="2" borderId="14" xfId="1" applyNumberFormat="1" applyFont="1" applyFill="1" applyBorder="1" applyAlignment="1">
      <alignment horizontal="center" vertical="center" wrapText="1"/>
    </xf>
    <xf numFmtId="9" fontId="5" fillId="2" borderId="9" xfId="1" applyNumberFormat="1" applyFont="1" applyFill="1" applyBorder="1" applyAlignment="1">
      <alignment horizontal="center" vertical="center" wrapText="1"/>
    </xf>
    <xf numFmtId="9" fontId="5" fillId="2" borderId="25" xfId="1" applyNumberFormat="1" applyFont="1" applyFill="1" applyBorder="1" applyAlignment="1">
      <alignment horizontal="center" vertical="center" wrapText="1"/>
    </xf>
    <xf numFmtId="9" fontId="4" fillId="8" borderId="0" xfId="0" applyNumberFormat="1" applyFont="1" applyFill="1" applyBorder="1" applyAlignment="1">
      <alignment horizontal="center" vertical="center"/>
    </xf>
    <xf numFmtId="9" fontId="4" fillId="8" borderId="98" xfId="0" applyNumberFormat="1" applyFont="1" applyFill="1" applyBorder="1" applyAlignment="1">
      <alignment horizontal="center" vertical="center"/>
    </xf>
    <xf numFmtId="9" fontId="4" fillId="8" borderId="99" xfId="0" applyNumberFormat="1" applyFont="1" applyFill="1" applyBorder="1" applyAlignment="1">
      <alignment horizontal="center" vertical="center" wrapText="1"/>
    </xf>
    <xf numFmtId="9" fontId="4" fillId="8" borderId="99" xfId="0" applyNumberFormat="1" applyFont="1" applyFill="1" applyBorder="1" applyAlignment="1">
      <alignment horizontal="center" vertical="center"/>
    </xf>
    <xf numFmtId="9" fontId="4" fillId="6" borderId="99" xfId="0" applyNumberFormat="1" applyFont="1" applyFill="1" applyBorder="1" applyAlignment="1">
      <alignment horizontal="center" vertical="center"/>
    </xf>
    <xf numFmtId="9" fontId="4" fillId="2" borderId="99" xfId="0" applyNumberFormat="1" applyFont="1" applyFill="1" applyBorder="1" applyAlignment="1">
      <alignment horizontal="center" vertical="center" wrapText="1"/>
    </xf>
    <xf numFmtId="9" fontId="4" fillId="2" borderId="100" xfId="0" applyNumberFormat="1" applyFont="1" applyFill="1" applyBorder="1" applyAlignment="1">
      <alignment horizontal="center" vertical="center" wrapText="1"/>
    </xf>
    <xf numFmtId="9" fontId="4" fillId="6" borderId="69" xfId="0" applyNumberFormat="1" applyFont="1" applyFill="1" applyBorder="1" applyAlignment="1">
      <alignment horizontal="center" vertical="center"/>
    </xf>
    <xf numFmtId="9" fontId="4" fillId="2" borderId="101" xfId="0" applyNumberFormat="1" applyFont="1" applyFill="1" applyBorder="1" applyAlignment="1">
      <alignment horizontal="center" vertical="center" wrapText="1"/>
    </xf>
    <xf numFmtId="9" fontId="4" fillId="6" borderId="3" xfId="0" applyNumberFormat="1" applyFont="1" applyFill="1" applyBorder="1" applyAlignment="1">
      <alignment horizontal="center" vertical="center"/>
    </xf>
    <xf numFmtId="9" fontId="4" fillId="8" borderId="69" xfId="0" applyNumberFormat="1" applyFont="1" applyFill="1" applyBorder="1" applyAlignment="1">
      <alignment horizontal="center" vertical="center"/>
    </xf>
    <xf numFmtId="9" fontId="4" fillId="8" borderId="101" xfId="0" applyNumberFormat="1" applyFont="1" applyFill="1" applyBorder="1" applyAlignment="1">
      <alignment horizontal="center" vertical="center" wrapText="1"/>
    </xf>
    <xf numFmtId="9" fontId="4" fillId="2" borderId="102" xfId="0" applyNumberFormat="1" applyFont="1" applyFill="1" applyBorder="1" applyAlignment="1">
      <alignment horizontal="center" vertical="center" wrapText="1"/>
    </xf>
    <xf numFmtId="9" fontId="4" fillId="6" borderId="0" xfId="0" applyNumberFormat="1" applyFont="1" applyFill="1" applyBorder="1" applyAlignment="1">
      <alignment horizontal="center" vertical="center"/>
    </xf>
    <xf numFmtId="9" fontId="4" fillId="8" borderId="78" xfId="0" applyNumberFormat="1" applyFont="1" applyFill="1" applyBorder="1" applyAlignment="1">
      <alignment horizontal="center" vertical="center" wrapText="1"/>
    </xf>
    <xf numFmtId="9" fontId="4" fillId="8" borderId="103" xfId="0" applyNumberFormat="1" applyFont="1" applyFill="1" applyBorder="1" applyAlignment="1">
      <alignment horizontal="center" vertical="center" wrapText="1"/>
    </xf>
    <xf numFmtId="9" fontId="4" fillId="8" borderId="81" xfId="0" applyNumberFormat="1" applyFont="1" applyFill="1" applyBorder="1" applyAlignment="1">
      <alignment horizontal="center" vertical="center" wrapText="1"/>
    </xf>
    <xf numFmtId="9" fontId="4" fillId="8" borderId="104" xfId="0" applyNumberFormat="1" applyFont="1" applyFill="1" applyBorder="1" applyAlignment="1">
      <alignment horizontal="center" vertical="center" wrapText="1"/>
    </xf>
    <xf numFmtId="9" fontId="4" fillId="8" borderId="105" xfId="0" applyNumberFormat="1" applyFont="1" applyFill="1" applyBorder="1" applyAlignment="1">
      <alignment horizontal="center" vertical="center" wrapText="1"/>
    </xf>
    <xf numFmtId="9" fontId="4" fillId="0" borderId="83" xfId="0" applyNumberFormat="1" applyFont="1" applyBorder="1" applyAlignment="1">
      <alignment horizontal="center" vertical="center" wrapText="1"/>
    </xf>
    <xf numFmtId="9" fontId="4" fillId="0" borderId="105" xfId="0" applyNumberFormat="1" applyFont="1" applyBorder="1" applyAlignment="1">
      <alignment horizontal="center" vertical="center" wrapText="1"/>
    </xf>
    <xf numFmtId="9" fontId="4" fillId="2" borderId="105" xfId="0" applyNumberFormat="1" applyFont="1" applyFill="1" applyBorder="1" applyAlignment="1">
      <alignment horizontal="center" vertical="center" wrapText="1"/>
    </xf>
    <xf numFmtId="9" fontId="4" fillId="2" borderId="106" xfId="0" applyNumberFormat="1" applyFont="1" applyFill="1" applyBorder="1" applyAlignment="1">
      <alignment horizontal="center" vertical="center" wrapText="1"/>
    </xf>
    <xf numFmtId="9" fontId="4" fillId="2" borderId="103" xfId="0" applyNumberFormat="1" applyFont="1" applyFill="1" applyBorder="1" applyAlignment="1">
      <alignment horizontal="center" vertical="center" wrapText="1"/>
    </xf>
    <xf numFmtId="9" fontId="4" fillId="0" borderId="87" xfId="0" applyNumberFormat="1" applyFont="1" applyBorder="1" applyAlignment="1">
      <alignment horizontal="center" vertical="center" wrapText="1"/>
    </xf>
    <xf numFmtId="9" fontId="4" fillId="0" borderId="107" xfId="0" applyNumberFormat="1" applyFont="1" applyBorder="1" applyAlignment="1">
      <alignment horizontal="center" vertical="center" wrapText="1"/>
    </xf>
    <xf numFmtId="9" fontId="4" fillId="2" borderId="80" xfId="0" applyNumberFormat="1" applyFont="1" applyFill="1" applyBorder="1" applyAlignment="1">
      <alignment horizontal="center" vertical="center" wrapText="1"/>
    </xf>
    <xf numFmtId="9" fontId="4" fillId="0" borderId="90" xfId="0" applyNumberFormat="1" applyFont="1" applyBorder="1" applyAlignment="1">
      <alignment horizontal="center" vertical="center" wrapText="1"/>
    </xf>
    <xf numFmtId="9" fontId="4" fillId="0" borderId="108" xfId="0" applyNumberFormat="1" applyFont="1" applyBorder="1" applyAlignment="1">
      <alignment horizontal="center" vertical="center" wrapText="1"/>
    </xf>
    <xf numFmtId="9" fontId="4" fillId="8" borderId="87" xfId="0" applyNumberFormat="1" applyFont="1" applyFill="1" applyBorder="1" applyAlignment="1">
      <alignment horizontal="center" vertical="center" wrapText="1"/>
    </xf>
    <xf numFmtId="9" fontId="4" fillId="8" borderId="107" xfId="0" applyNumberFormat="1" applyFont="1" applyFill="1" applyBorder="1" applyAlignment="1">
      <alignment horizontal="center" vertical="center" wrapText="1"/>
    </xf>
    <xf numFmtId="9" fontId="4" fillId="2" borderId="109" xfId="0" applyNumberFormat="1" applyFont="1" applyFill="1" applyBorder="1" applyAlignment="1">
      <alignment horizontal="center" vertical="center" wrapText="1"/>
    </xf>
    <xf numFmtId="9" fontId="4" fillId="0" borderId="78" xfId="0" applyNumberFormat="1" applyFont="1" applyBorder="1" applyAlignment="1">
      <alignment horizontal="center" vertical="center" wrapText="1"/>
    </xf>
    <xf numFmtId="9" fontId="4" fillId="0" borderId="103" xfId="0" applyNumberFormat="1" applyFont="1" applyBorder="1" applyAlignment="1">
      <alignment horizontal="center" vertical="center" wrapText="1"/>
    </xf>
    <xf numFmtId="9" fontId="4" fillId="2" borderId="110" xfId="0" applyNumberFormat="1" applyFont="1" applyFill="1" applyBorder="1" applyAlignment="1">
      <alignment horizontal="center" vertical="center" wrapText="1"/>
    </xf>
    <xf numFmtId="9" fontId="4" fillId="2" borderId="111" xfId="0" applyNumberFormat="1" applyFont="1" applyFill="1" applyBorder="1" applyAlignment="1">
      <alignment horizontal="center" vertical="center" wrapText="1"/>
    </xf>
    <xf numFmtId="9" fontId="4" fillId="0" borderId="20" xfId="0" applyNumberFormat="1" applyFont="1" applyBorder="1" applyAlignment="1">
      <alignment horizontal="center" vertical="center" wrapText="1"/>
    </xf>
    <xf numFmtId="9" fontId="4" fillId="29" borderId="107" xfId="0" applyNumberFormat="1" applyFont="1" applyFill="1" applyBorder="1" applyAlignment="1">
      <alignment horizontal="center" vertical="center" wrapText="1"/>
    </xf>
    <xf numFmtId="164" fontId="4" fillId="2" borderId="16" xfId="0" applyNumberFormat="1" applyFont="1" applyFill="1" applyBorder="1" applyAlignment="1">
      <alignment horizontal="center" vertical="center" wrapText="1"/>
    </xf>
    <xf numFmtId="0" fontId="24" fillId="0" borderId="0" xfId="1" applyFont="1"/>
    <xf numFmtId="0" fontId="1" fillId="0" borderId="0" xfId="1" applyFont="1"/>
    <xf numFmtId="164" fontId="5" fillId="2" borderId="27" xfId="1" applyNumberFormat="1" applyFont="1" applyFill="1" applyBorder="1" applyAlignment="1">
      <alignment horizontal="center" vertical="center" wrapText="1"/>
    </xf>
    <xf numFmtId="9" fontId="4" fillId="8" borderId="25" xfId="0" applyNumberFormat="1" applyFont="1" applyFill="1" applyBorder="1" applyAlignment="1">
      <alignment horizontal="center" vertical="center"/>
    </xf>
    <xf numFmtId="9" fontId="4" fillId="8" borderId="27" xfId="0" applyNumberFormat="1" applyFont="1" applyFill="1" applyBorder="1" applyAlignment="1">
      <alignment horizontal="center" vertical="center"/>
    </xf>
    <xf numFmtId="9" fontId="4" fillId="6" borderId="27" xfId="0" applyNumberFormat="1" applyFont="1" applyFill="1" applyBorder="1" applyAlignment="1">
      <alignment horizontal="center" vertical="center"/>
    </xf>
    <xf numFmtId="9" fontId="4" fillId="2" borderId="14" xfId="0" applyNumberFormat="1" applyFont="1" applyFill="1" applyBorder="1" applyAlignment="1">
      <alignment horizontal="center" vertical="center" wrapText="1"/>
    </xf>
    <xf numFmtId="9" fontId="4" fillId="6" borderId="97" xfId="0" applyNumberFormat="1" applyFont="1" applyFill="1" applyBorder="1" applyAlignment="1">
      <alignment horizontal="center" vertical="center"/>
    </xf>
    <xf numFmtId="9" fontId="4" fillId="6" borderId="25" xfId="0" applyNumberFormat="1" applyFont="1" applyFill="1" applyBorder="1" applyAlignment="1">
      <alignment horizontal="center" vertical="center"/>
    </xf>
    <xf numFmtId="9" fontId="5" fillId="30" borderId="27" xfId="1" applyNumberFormat="1" applyFont="1" applyFill="1" applyBorder="1" applyAlignment="1">
      <alignment horizontal="center" vertical="center" wrapText="1"/>
    </xf>
    <xf numFmtId="164" fontId="18" fillId="0" borderId="60" xfId="1" applyNumberFormat="1" applyFont="1" applyBorder="1" applyAlignment="1">
      <alignment horizontal="center" vertical="center"/>
    </xf>
    <xf numFmtId="0" fontId="31" fillId="32" borderId="0" xfId="1" applyFont="1" applyFill="1" applyAlignment="1">
      <alignment horizontal="right" vertical="center"/>
    </xf>
    <xf numFmtId="0" fontId="7" fillId="34" borderId="101" xfId="1" applyFont="1" applyFill="1" applyBorder="1" applyAlignment="1">
      <alignment horizontal="center" vertical="center" wrapText="1"/>
    </xf>
    <xf numFmtId="9" fontId="32" fillId="0" borderId="16" xfId="1" applyNumberFormat="1" applyFont="1" applyBorder="1" applyAlignment="1" applyProtection="1">
      <alignment vertical="center" wrapText="1"/>
      <protection locked="0"/>
    </xf>
    <xf numFmtId="0" fontId="7" fillId="34" borderId="46" xfId="1" applyFont="1" applyFill="1" applyBorder="1" applyAlignment="1">
      <alignment horizontal="center" vertical="center" wrapText="1"/>
    </xf>
    <xf numFmtId="0" fontId="7" fillId="34" borderId="24" xfId="1" applyFont="1" applyFill="1" applyBorder="1" applyAlignment="1">
      <alignment horizontal="center" vertical="center" wrapText="1"/>
    </xf>
    <xf numFmtId="0" fontId="32" fillId="0" borderId="16" xfId="1" applyFont="1" applyBorder="1" applyAlignment="1" applyProtection="1">
      <alignment vertical="center" wrapText="1"/>
      <protection locked="0"/>
    </xf>
    <xf numFmtId="0" fontId="7" fillId="34" borderId="22" xfId="1" applyFont="1" applyFill="1" applyBorder="1" applyAlignment="1">
      <alignment horizontal="center" vertical="center" wrapText="1"/>
    </xf>
    <xf numFmtId="0" fontId="9" fillId="0" borderId="16" xfId="1" applyFont="1" applyBorder="1" applyAlignment="1">
      <alignment vertical="center" wrapText="1"/>
    </xf>
    <xf numFmtId="0" fontId="1" fillId="0" borderId="0" xfId="1" applyAlignment="1">
      <alignment vertical="center"/>
    </xf>
    <xf numFmtId="0" fontId="12" fillId="0" borderId="16" xfId="1" applyFont="1" applyBorder="1" applyAlignment="1">
      <alignment horizontal="center" vertical="center" wrapText="1"/>
    </xf>
    <xf numFmtId="0" fontId="12" fillId="0" borderId="16" xfId="0" applyFont="1" applyBorder="1" applyAlignment="1">
      <alignment horizontal="center" vertical="center" wrapText="1"/>
    </xf>
    <xf numFmtId="0" fontId="12" fillId="0" borderId="16" xfId="0" applyFont="1" applyBorder="1" applyAlignment="1">
      <alignment horizontal="left" vertical="center" wrapText="1"/>
    </xf>
    <xf numFmtId="14" fontId="5" fillId="0" borderId="21" xfId="1" applyNumberFormat="1" applyFont="1" applyBorder="1" applyAlignment="1">
      <alignment horizontal="center" vertical="center" wrapText="1"/>
    </xf>
    <xf numFmtId="0" fontId="5" fillId="0" borderId="21" xfId="1" applyFont="1" applyBorder="1" applyAlignment="1">
      <alignment horizontal="center" vertical="center" wrapText="1"/>
    </xf>
    <xf numFmtId="0" fontId="5" fillId="0" borderId="16" xfId="1" applyFont="1" applyFill="1" applyBorder="1" applyAlignment="1">
      <alignment horizontal="center" vertical="center" wrapText="1"/>
    </xf>
    <xf numFmtId="0" fontId="5" fillId="0" borderId="31" xfId="1" applyFont="1" applyBorder="1" applyAlignment="1">
      <alignment horizontal="center" vertical="center" wrapText="1"/>
    </xf>
    <xf numFmtId="0" fontId="5" fillId="0" borderId="16" xfId="1" applyFont="1" applyBorder="1" applyAlignment="1">
      <alignment horizontal="center" vertical="center" wrapText="1"/>
    </xf>
    <xf numFmtId="0" fontId="9" fillId="0" borderId="16" xfId="1" applyFont="1" applyBorder="1" applyAlignment="1">
      <alignment horizontal="center" vertical="center" wrapText="1"/>
    </xf>
    <xf numFmtId="14" fontId="5" fillId="0" borderId="16" xfId="1" applyNumberFormat="1" applyFont="1" applyBorder="1" applyAlignment="1">
      <alignment horizontal="center" vertical="center" wrapText="1"/>
    </xf>
    <xf numFmtId="0" fontId="5" fillId="0" borderId="37" xfId="1" applyFont="1" applyBorder="1" applyAlignment="1">
      <alignment horizontal="center" vertical="center" wrapText="1"/>
    </xf>
    <xf numFmtId="0" fontId="10" fillId="9" borderId="16" xfId="1" applyFont="1" applyFill="1" applyBorder="1" applyAlignment="1">
      <alignment horizontal="center" vertical="center" wrapText="1"/>
    </xf>
    <xf numFmtId="0" fontId="5" fillId="0" borderId="36" xfId="1" applyFont="1" applyBorder="1" applyAlignment="1">
      <alignment horizontal="center" vertical="center"/>
    </xf>
    <xf numFmtId="0" fontId="9" fillId="0" borderId="23" xfId="1" applyFont="1" applyBorder="1" applyAlignment="1"/>
    <xf numFmtId="0" fontId="10" fillId="9" borderId="38" xfId="1" applyFont="1" applyFill="1" applyBorder="1" applyAlignment="1">
      <alignment horizontal="center" vertical="center" wrapText="1"/>
    </xf>
    <xf numFmtId="0" fontId="5" fillId="0" borderId="38" xfId="1" applyFont="1" applyFill="1" applyBorder="1" applyAlignment="1">
      <alignment horizontal="center" vertical="center" wrapText="1"/>
    </xf>
    <xf numFmtId="0" fontId="5" fillId="0" borderId="38" xfId="1" applyFont="1" applyBorder="1" applyAlignment="1">
      <alignment horizontal="center" vertical="center" wrapText="1"/>
    </xf>
    <xf numFmtId="0" fontId="9" fillId="0" borderId="38" xfId="1" applyFont="1" applyBorder="1" applyAlignment="1">
      <alignment horizontal="center" vertical="center" wrapText="1"/>
    </xf>
    <xf numFmtId="0" fontId="5" fillId="0" borderId="23" xfId="1" applyFont="1" applyBorder="1" applyAlignment="1">
      <alignment horizontal="center" vertical="center"/>
    </xf>
    <xf numFmtId="0" fontId="5" fillId="0" borderId="35" xfId="1" applyFont="1" applyFill="1" applyBorder="1" applyAlignment="1">
      <alignment horizontal="center" vertical="center" wrapText="1"/>
    </xf>
    <xf numFmtId="0" fontId="9" fillId="0" borderId="35" xfId="1" applyFont="1" applyBorder="1" applyAlignment="1">
      <alignment horizontal="center" vertical="center" wrapText="1"/>
    </xf>
    <xf numFmtId="0" fontId="5" fillId="0" borderId="35" xfId="1" applyFont="1" applyBorder="1" applyAlignment="1">
      <alignment horizontal="center" vertical="center" wrapText="1"/>
    </xf>
    <xf numFmtId="0" fontId="9" fillId="0" borderId="39" xfId="1" applyFont="1" applyBorder="1" applyAlignment="1"/>
    <xf numFmtId="0" fontId="8" fillId="0" borderId="16" xfId="1" applyFont="1" applyFill="1" applyBorder="1" applyAlignment="1">
      <alignment horizontal="center" vertical="center" wrapText="1"/>
    </xf>
    <xf numFmtId="0" fontId="12" fillId="0" borderId="16" xfId="1" applyFont="1" applyBorder="1" applyAlignment="1">
      <alignment vertical="center" wrapText="1"/>
    </xf>
    <xf numFmtId="0" fontId="9" fillId="0" borderId="31" xfId="1" applyFont="1" applyBorder="1" applyAlignment="1">
      <alignment horizontal="center" vertical="center" wrapText="1"/>
    </xf>
    <xf numFmtId="14" fontId="5" fillId="0" borderId="31" xfId="1" applyNumberFormat="1" applyFont="1" applyBorder="1" applyAlignment="1">
      <alignment horizontal="center" vertical="center" wrapText="1"/>
    </xf>
    <xf numFmtId="0" fontId="12" fillId="0" borderId="16" xfId="0" applyFont="1" applyBorder="1" applyAlignment="1">
      <alignment horizontal="left" vertical="top" wrapText="1"/>
    </xf>
    <xf numFmtId="0" fontId="5" fillId="0" borderId="8"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8" xfId="1" applyFont="1" applyBorder="1" applyAlignment="1">
      <alignment horizontal="center" vertical="center" wrapText="1"/>
    </xf>
    <xf numFmtId="0" fontId="10" fillId="5" borderId="16" xfId="1" applyFont="1" applyFill="1" applyBorder="1" applyAlignment="1">
      <alignment horizontal="center" vertical="center" wrapText="1"/>
    </xf>
    <xf numFmtId="0" fontId="10" fillId="5" borderId="8"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9" fillId="0" borderId="8" xfId="1" applyFont="1" applyBorder="1" applyAlignment="1">
      <alignment horizontal="center" vertical="center" wrapText="1"/>
    </xf>
    <xf numFmtId="14" fontId="8" fillId="0" borderId="16" xfId="1" applyNumberFormat="1" applyFont="1" applyBorder="1" applyAlignment="1">
      <alignment horizontal="center" vertical="center" wrapText="1"/>
    </xf>
    <xf numFmtId="14" fontId="8" fillId="0" borderId="8" xfId="1" applyNumberFormat="1" applyFont="1" applyBorder="1" applyAlignment="1">
      <alignment horizontal="center" vertical="center" wrapText="1"/>
    </xf>
    <xf numFmtId="14" fontId="8" fillId="0" borderId="21" xfId="1" applyNumberFormat="1" applyFont="1" applyBorder="1" applyAlignment="1">
      <alignment horizontal="center" vertical="center" wrapText="1"/>
    </xf>
    <xf numFmtId="14" fontId="8" fillId="0" borderId="11" xfId="1" applyNumberFormat="1" applyFont="1" applyBorder="1" applyAlignment="1">
      <alignment horizontal="center" vertical="center" wrapText="1"/>
    </xf>
    <xf numFmtId="0" fontId="9" fillId="0" borderId="12" xfId="1" applyFont="1" applyBorder="1" applyAlignment="1"/>
    <xf numFmtId="0" fontId="8" fillId="0" borderId="35" xfId="1" applyFont="1" applyBorder="1" applyAlignment="1">
      <alignment horizontal="center" vertical="center" wrapText="1"/>
    </xf>
    <xf numFmtId="14" fontId="8" fillId="0" borderId="35" xfId="1" applyNumberFormat="1" applyFont="1" applyBorder="1" applyAlignment="1">
      <alignment horizontal="center" vertical="center" wrapText="1"/>
    </xf>
    <xf numFmtId="14" fontId="8" fillId="0" borderId="34" xfId="1" applyNumberFormat="1" applyFont="1" applyBorder="1" applyAlignment="1">
      <alignment horizontal="center" vertical="center" wrapText="1"/>
    </xf>
    <xf numFmtId="0" fontId="8" fillId="0" borderId="38" xfId="1" applyFont="1" applyBorder="1" applyAlignment="1">
      <alignment horizontal="center" vertical="center" wrapText="1"/>
    </xf>
    <xf numFmtId="0" fontId="10" fillId="7" borderId="16" xfId="1" applyFont="1" applyFill="1" applyBorder="1" applyAlignment="1">
      <alignment horizontal="center" vertical="center" wrapText="1"/>
    </xf>
    <xf numFmtId="0" fontId="10" fillId="7" borderId="38" xfId="1" applyFont="1" applyFill="1" applyBorder="1" applyAlignment="1">
      <alignment horizontal="center" vertical="center" wrapText="1"/>
    </xf>
    <xf numFmtId="0" fontId="8" fillId="0" borderId="38" xfId="1" applyFont="1" applyFill="1" applyBorder="1" applyAlignment="1">
      <alignment horizontal="center" vertical="center" wrapText="1"/>
    </xf>
    <xf numFmtId="0" fontId="8" fillId="0" borderId="31" xfId="1" applyFont="1" applyBorder="1" applyAlignment="1">
      <alignment horizontal="center" vertical="center" wrapText="1"/>
    </xf>
    <xf numFmtId="14" fontId="8" fillId="0" borderId="31" xfId="1" applyNumberFormat="1" applyFont="1" applyBorder="1" applyAlignment="1">
      <alignment horizontal="center" vertical="center" wrapText="1"/>
    </xf>
    <xf numFmtId="14" fontId="8" fillId="0" borderId="38" xfId="1" applyNumberFormat="1" applyFont="1" applyBorder="1" applyAlignment="1">
      <alignment horizontal="center" vertical="center" wrapText="1"/>
    </xf>
    <xf numFmtId="14" fontId="8" fillId="0" borderId="37" xfId="1" applyNumberFormat="1" applyFont="1" applyBorder="1" applyAlignment="1">
      <alignment horizontal="center" vertical="center" wrapText="1"/>
    </xf>
    <xf numFmtId="0" fontId="10" fillId="5" borderId="35" xfId="1" applyFont="1" applyFill="1" applyBorder="1" applyAlignment="1">
      <alignment horizontal="center" vertical="center" wrapText="1"/>
    </xf>
    <xf numFmtId="0" fontId="8" fillId="0" borderId="35" xfId="1" applyFont="1" applyFill="1" applyBorder="1" applyAlignment="1">
      <alignment horizontal="center" vertical="center" wrapText="1"/>
    </xf>
    <xf numFmtId="0" fontId="12" fillId="31" borderId="16"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0" fillId="7" borderId="35" xfId="1" applyFont="1" applyFill="1" applyBorder="1" applyAlignment="1">
      <alignment horizontal="center" vertical="center" wrapText="1"/>
    </xf>
    <xf numFmtId="14" fontId="5" fillId="0" borderId="35" xfId="1" applyNumberFormat="1" applyFont="1" applyBorder="1" applyAlignment="1">
      <alignment horizontal="center" vertical="center" wrapText="1"/>
    </xf>
    <xf numFmtId="14" fontId="5" fillId="0" borderId="38" xfId="1" applyNumberFormat="1" applyFont="1" applyBorder="1" applyAlignment="1">
      <alignment horizontal="center" vertical="center" wrapText="1"/>
    </xf>
    <xf numFmtId="14" fontId="5" fillId="0" borderId="34" xfId="1" applyNumberFormat="1" applyFont="1" applyBorder="1" applyAlignment="1">
      <alignment horizontal="center" vertical="center" wrapText="1"/>
    </xf>
    <xf numFmtId="0" fontId="12" fillId="0" borderId="16" xfId="1" applyFont="1" applyBorder="1" applyAlignment="1">
      <alignment horizontal="left" vertical="center" wrapText="1"/>
    </xf>
    <xf numFmtId="0" fontId="9" fillId="0" borderId="16" xfId="1" applyFont="1" applyFill="1" applyBorder="1" applyAlignment="1">
      <alignment horizontal="center" vertical="center" wrapText="1"/>
    </xf>
    <xf numFmtId="0" fontId="9" fillId="0" borderId="27" xfId="1" applyFont="1" applyFill="1" applyBorder="1" applyAlignment="1">
      <alignment horizontal="center" vertical="center" wrapText="1"/>
    </xf>
    <xf numFmtId="0" fontId="5" fillId="0" borderId="113" xfId="1" applyFont="1" applyBorder="1" applyAlignment="1">
      <alignment horizontal="center" vertical="center" wrapText="1"/>
    </xf>
    <xf numFmtId="0" fontId="5" fillId="0" borderId="112" xfId="1" applyFont="1" applyBorder="1" applyAlignment="1">
      <alignment horizontal="center" vertical="center" wrapText="1"/>
    </xf>
    <xf numFmtId="14" fontId="8" fillId="0" borderId="31" xfId="1" applyNumberFormat="1" applyFont="1" applyBorder="1" applyAlignment="1">
      <alignment horizontal="center" vertical="center"/>
    </xf>
    <xf numFmtId="14" fontId="8" fillId="0" borderId="38" xfId="1" applyNumberFormat="1" applyFont="1" applyBorder="1" applyAlignment="1">
      <alignment horizontal="center" vertical="center"/>
    </xf>
    <xf numFmtId="14" fontId="8" fillId="0" borderId="116" xfId="1" applyNumberFormat="1" applyFont="1" applyBorder="1" applyAlignment="1">
      <alignment horizontal="center" vertical="center"/>
    </xf>
    <xf numFmtId="14" fontId="8" fillId="0" borderId="37" xfId="1" applyNumberFormat="1" applyFont="1" applyBorder="1" applyAlignment="1">
      <alignment horizontal="center" vertical="center"/>
    </xf>
    <xf numFmtId="14" fontId="8" fillId="0" borderId="16" xfId="1" applyNumberFormat="1" applyFont="1" applyBorder="1" applyAlignment="1">
      <alignment horizontal="center" vertical="center"/>
    </xf>
    <xf numFmtId="0" fontId="5" fillId="0" borderId="25" xfId="1" applyFont="1" applyBorder="1" applyAlignment="1">
      <alignment horizontal="center" vertical="center" wrapText="1"/>
    </xf>
    <xf numFmtId="0" fontId="5" fillId="0" borderId="27" xfId="1" applyFont="1" applyBorder="1" applyAlignment="1">
      <alignment horizontal="center" vertical="center" wrapText="1"/>
    </xf>
    <xf numFmtId="0" fontId="9" fillId="0" borderId="38" xfId="1" applyFont="1" applyFill="1" applyBorder="1" applyAlignment="1">
      <alignment horizontal="center" vertical="center" wrapText="1"/>
    </xf>
    <xf numFmtId="0" fontId="5" fillId="0" borderId="115" xfId="1" applyFont="1" applyFill="1" applyBorder="1" applyAlignment="1">
      <alignment horizontal="center" vertical="center" wrapText="1"/>
    </xf>
    <xf numFmtId="0" fontId="5" fillId="0" borderId="14" xfId="1" applyFont="1" applyBorder="1" applyAlignment="1">
      <alignment horizontal="center" vertical="center" wrapText="1"/>
    </xf>
    <xf numFmtId="0" fontId="12" fillId="8" borderId="16" xfId="0" applyFont="1" applyFill="1" applyBorder="1" applyAlignment="1">
      <alignment horizontal="center" vertical="center" wrapText="1"/>
    </xf>
    <xf numFmtId="9" fontId="27" fillId="12" borderId="16" xfId="1" applyNumberFormat="1" applyFont="1" applyFill="1" applyBorder="1" applyAlignment="1">
      <alignment horizontal="center" vertical="center" wrapText="1"/>
    </xf>
    <xf numFmtId="0" fontId="9" fillId="11" borderId="35" xfId="1" applyFont="1" applyFill="1" applyBorder="1" applyAlignment="1">
      <alignment horizontal="center" vertical="center" wrapText="1"/>
    </xf>
    <xf numFmtId="0" fontId="9" fillId="11" borderId="16" xfId="1" applyFont="1" applyFill="1" applyBorder="1" applyAlignment="1">
      <alignment horizontal="center" vertical="center" wrapText="1"/>
    </xf>
    <xf numFmtId="16" fontId="14" fillId="14" borderId="64" xfId="1" applyNumberFormat="1" applyFont="1" applyFill="1" applyBorder="1" applyAlignment="1">
      <alignment horizontal="center" vertical="center" wrapText="1"/>
    </xf>
    <xf numFmtId="16" fontId="14" fillId="14" borderId="58" xfId="1" applyNumberFormat="1" applyFont="1" applyFill="1" applyBorder="1" applyAlignment="1">
      <alignment horizontal="center" vertical="center" wrapText="1"/>
    </xf>
    <xf numFmtId="16" fontId="14" fillId="14" borderId="56" xfId="1" applyNumberFormat="1" applyFont="1" applyFill="1" applyBorder="1" applyAlignment="1">
      <alignment horizontal="center" vertical="center" wrapText="1"/>
    </xf>
    <xf numFmtId="0" fontId="16" fillId="17" borderId="58" xfId="1" applyFont="1" applyFill="1" applyBorder="1" applyAlignment="1">
      <alignment horizontal="center" vertical="center" wrapText="1"/>
    </xf>
    <xf numFmtId="16" fontId="14" fillId="13" borderId="15" xfId="1" applyNumberFormat="1" applyFont="1" applyFill="1" applyBorder="1" applyAlignment="1">
      <alignment horizontal="center" vertical="center" wrapText="1"/>
    </xf>
    <xf numFmtId="16" fontId="14" fillId="13" borderId="29" xfId="1" applyNumberFormat="1" applyFont="1" applyFill="1" applyBorder="1" applyAlignment="1">
      <alignment horizontal="center" vertical="center" wrapText="1"/>
    </xf>
    <xf numFmtId="16" fontId="14" fillId="13" borderId="26" xfId="1" applyNumberFormat="1" applyFont="1" applyFill="1" applyBorder="1" applyAlignment="1">
      <alignment horizontal="center" vertical="center" wrapText="1"/>
    </xf>
    <xf numFmtId="16" fontId="14" fillId="13" borderId="38" xfId="1" applyNumberFormat="1" applyFont="1" applyFill="1" applyBorder="1" applyAlignment="1">
      <alignment horizontal="center" vertical="center" wrapText="1"/>
    </xf>
    <xf numFmtId="16" fontId="14" fillId="13" borderId="58" xfId="1" applyNumberFormat="1" applyFont="1" applyFill="1" applyBorder="1" applyAlignment="1">
      <alignment horizontal="center" vertical="center" wrapText="1"/>
    </xf>
    <xf numFmtId="16" fontId="14" fillId="13" borderId="31" xfId="1" applyNumberFormat="1" applyFont="1" applyFill="1" applyBorder="1" applyAlignment="1">
      <alignment horizontal="center" vertical="center" wrapText="1"/>
    </xf>
    <xf numFmtId="16" fontId="14" fillId="13" borderId="14" xfId="1" applyNumberFormat="1" applyFont="1" applyFill="1" applyBorder="1" applyAlignment="1">
      <alignment horizontal="center" vertical="center" wrapText="1"/>
    </xf>
    <xf numFmtId="16" fontId="14" fillId="13" borderId="28" xfId="1" applyNumberFormat="1" applyFont="1" applyFill="1" applyBorder="1" applyAlignment="1">
      <alignment horizontal="center" vertical="center" wrapText="1"/>
    </xf>
    <xf numFmtId="16" fontId="14" fillId="13" borderId="25" xfId="1" applyNumberFormat="1" applyFont="1" applyFill="1" applyBorder="1" applyAlignment="1">
      <alignment horizontal="center" vertical="center" wrapText="1"/>
    </xf>
    <xf numFmtId="16" fontId="14" fillId="15" borderId="64" xfId="1" applyNumberFormat="1" applyFont="1" applyFill="1" applyBorder="1" applyAlignment="1">
      <alignment horizontal="center" vertical="center" wrapText="1"/>
    </xf>
    <xf numFmtId="16" fontId="14" fillId="15" borderId="58" xfId="1" applyNumberFormat="1" applyFont="1" applyFill="1" applyBorder="1" applyAlignment="1">
      <alignment horizontal="center" vertical="center" wrapText="1"/>
    </xf>
    <xf numFmtId="16" fontId="14" fillId="15" borderId="56" xfId="1" applyNumberFormat="1" applyFont="1" applyFill="1" applyBorder="1" applyAlignment="1">
      <alignment horizontal="center" vertical="center" wrapText="1"/>
    </xf>
    <xf numFmtId="0" fontId="16" fillId="23" borderId="57" xfId="1" applyFont="1" applyFill="1" applyBorder="1" applyAlignment="1">
      <alignment horizontal="center" vertical="center" wrapText="1"/>
    </xf>
    <xf numFmtId="0" fontId="16" fillId="23" borderId="9" xfId="1" applyFont="1" applyFill="1" applyBorder="1" applyAlignment="1">
      <alignment horizontal="center" vertical="center" wrapText="1"/>
    </xf>
    <xf numFmtId="9" fontId="18" fillId="18" borderId="63" xfId="1" applyNumberFormat="1" applyFont="1" applyFill="1" applyBorder="1" applyAlignment="1">
      <alignment horizontal="center" vertical="center" wrapText="1"/>
    </xf>
    <xf numFmtId="9" fontId="18" fillId="18" borderId="62" xfId="1" applyNumberFormat="1" applyFont="1" applyFill="1" applyBorder="1" applyAlignment="1">
      <alignment horizontal="center" vertical="center" wrapText="1"/>
    </xf>
    <xf numFmtId="0" fontId="18" fillId="18" borderId="7" xfId="1" applyFont="1" applyFill="1" applyBorder="1" applyAlignment="1">
      <alignment horizontal="center" vertical="center" wrapText="1"/>
    </xf>
    <xf numFmtId="0" fontId="18" fillId="18" borderId="4" xfId="1" applyFont="1" applyFill="1" applyBorder="1" applyAlignment="1">
      <alignment horizontal="center" vertical="center" wrapText="1"/>
    </xf>
    <xf numFmtId="0" fontId="17" fillId="17" borderId="59" xfId="1" applyFont="1" applyFill="1" applyBorder="1" applyAlignment="1">
      <alignment horizontal="center" vertical="center" wrapText="1"/>
    </xf>
    <xf numFmtId="0" fontId="9" fillId="0" borderId="35" xfId="1" applyFont="1" applyFill="1" applyBorder="1" applyAlignment="1">
      <alignment horizontal="center" vertical="center" wrapText="1"/>
    </xf>
    <xf numFmtId="0" fontId="5" fillId="0" borderId="97" xfId="1" applyFont="1" applyBorder="1" applyAlignment="1">
      <alignment horizontal="center" vertical="center" wrapText="1"/>
    </xf>
    <xf numFmtId="16" fontId="14" fillId="13" borderId="71" xfId="1" applyNumberFormat="1" applyFont="1" applyFill="1" applyBorder="1" applyAlignment="1">
      <alignment horizontal="center" vertical="center" wrapText="1"/>
    </xf>
    <xf numFmtId="16" fontId="14" fillId="13" borderId="74" xfId="1" applyNumberFormat="1" applyFont="1" applyFill="1" applyBorder="1" applyAlignment="1">
      <alignment horizontal="center" vertical="center" wrapText="1"/>
    </xf>
    <xf numFmtId="16" fontId="14" fillId="13" borderId="76" xfId="1" applyNumberFormat="1" applyFont="1" applyFill="1" applyBorder="1" applyAlignment="1">
      <alignment horizontal="center" vertical="center" wrapText="1"/>
    </xf>
    <xf numFmtId="16" fontId="14" fillId="13" borderId="72" xfId="1" applyNumberFormat="1" applyFont="1" applyFill="1" applyBorder="1" applyAlignment="1">
      <alignment horizontal="center" vertical="center" wrapText="1"/>
    </xf>
    <xf numFmtId="16" fontId="14" fillId="13" borderId="56" xfId="1" applyNumberFormat="1" applyFont="1" applyFill="1" applyBorder="1" applyAlignment="1">
      <alignment horizontal="center" vertical="center" wrapText="1"/>
    </xf>
    <xf numFmtId="16" fontId="14" fillId="13" borderId="73" xfId="1" applyNumberFormat="1" applyFont="1" applyFill="1" applyBorder="1" applyAlignment="1">
      <alignment horizontal="center" vertical="center" wrapText="1"/>
    </xf>
    <xf numFmtId="16" fontId="14" fillId="13" borderId="75" xfId="1" applyNumberFormat="1" applyFont="1" applyFill="1" applyBorder="1" applyAlignment="1">
      <alignment horizontal="center" vertical="center" wrapText="1"/>
    </xf>
    <xf numFmtId="16" fontId="14" fillId="13" borderId="77" xfId="1" applyNumberFormat="1" applyFont="1" applyFill="1" applyBorder="1" applyAlignment="1">
      <alignment horizontal="center" vertical="center" wrapText="1"/>
    </xf>
    <xf numFmtId="16" fontId="14" fillId="14" borderId="41" xfId="1" applyNumberFormat="1" applyFont="1" applyFill="1" applyBorder="1" applyAlignment="1">
      <alignment horizontal="center" vertical="center" wrapText="1"/>
    </xf>
    <xf numFmtId="16" fontId="14" fillId="14" borderId="29" xfId="1" applyNumberFormat="1" applyFont="1" applyFill="1" applyBorder="1" applyAlignment="1">
      <alignment horizontal="center" vertical="center" wrapText="1"/>
    </xf>
    <xf numFmtId="16" fontId="14" fillId="14" borderId="6" xfId="1" applyNumberFormat="1" applyFont="1" applyFill="1" applyBorder="1" applyAlignment="1">
      <alignment horizontal="center" vertical="center" wrapText="1"/>
    </xf>
    <xf numFmtId="16" fontId="14" fillId="15" borderId="72" xfId="1" applyNumberFormat="1" applyFont="1" applyFill="1" applyBorder="1" applyAlignment="1">
      <alignment horizontal="center" vertical="center" wrapText="1"/>
    </xf>
    <xf numFmtId="16" fontId="14" fillId="15" borderId="73" xfId="1" applyNumberFormat="1" applyFont="1" applyFill="1" applyBorder="1" applyAlignment="1">
      <alignment horizontal="center" vertical="center" wrapText="1"/>
    </xf>
    <xf numFmtId="16" fontId="14" fillId="15" borderId="75" xfId="1" applyNumberFormat="1" applyFont="1" applyFill="1" applyBorder="1" applyAlignment="1">
      <alignment horizontal="center" vertical="center" wrapText="1"/>
    </xf>
    <xf numFmtId="16" fontId="14" fillId="15" borderId="77" xfId="1" applyNumberFormat="1" applyFont="1" applyFill="1" applyBorder="1" applyAlignment="1">
      <alignment horizontal="center" vertical="center" wrapText="1"/>
    </xf>
    <xf numFmtId="16" fontId="14" fillId="14" borderId="40" xfId="1" applyNumberFormat="1" applyFont="1" applyFill="1" applyBorder="1" applyAlignment="1">
      <alignment horizontal="center" vertical="center" wrapText="1"/>
    </xf>
    <xf numFmtId="16" fontId="14" fillId="14" borderId="28" xfId="1" applyNumberFormat="1" applyFont="1" applyFill="1" applyBorder="1" applyAlignment="1">
      <alignment horizontal="center" vertical="center" wrapText="1"/>
    </xf>
    <xf numFmtId="16" fontId="14" fillId="14" borderId="5" xfId="1" applyNumberFormat="1" applyFont="1" applyFill="1" applyBorder="1" applyAlignment="1">
      <alignment horizontal="center" vertical="center" wrapText="1"/>
    </xf>
    <xf numFmtId="16" fontId="14" fillId="15" borderId="71" xfId="1" applyNumberFormat="1" applyFont="1" applyFill="1" applyBorder="1" applyAlignment="1">
      <alignment horizontal="center" vertical="center" wrapText="1"/>
    </xf>
    <xf numFmtId="16" fontId="14" fillId="15" borderId="74" xfId="1" applyNumberFormat="1" applyFont="1" applyFill="1" applyBorder="1" applyAlignment="1">
      <alignment horizontal="center" vertical="center" wrapText="1"/>
    </xf>
    <xf numFmtId="16" fontId="14" fillId="15" borderId="76" xfId="1" applyNumberFormat="1" applyFont="1" applyFill="1" applyBorder="1" applyAlignment="1">
      <alignment horizontal="center" vertical="center" wrapText="1"/>
    </xf>
    <xf numFmtId="0" fontId="16" fillId="16" borderId="58" xfId="1" applyFont="1" applyFill="1" applyBorder="1" applyAlignment="1">
      <alignment horizontal="center" vertical="center"/>
    </xf>
    <xf numFmtId="0" fontId="16" fillId="16" borderId="56" xfId="1" applyFont="1" applyFill="1" applyBorder="1" applyAlignment="1">
      <alignment horizontal="center" vertical="center"/>
    </xf>
    <xf numFmtId="0" fontId="16" fillId="16" borderId="58" xfId="1" applyFont="1" applyFill="1" applyBorder="1" applyAlignment="1">
      <alignment horizontal="center" vertical="center" wrapText="1"/>
    </xf>
    <xf numFmtId="0" fontId="16" fillId="16" borderId="56" xfId="1" applyFont="1" applyFill="1" applyBorder="1" applyAlignment="1">
      <alignment horizontal="center" vertical="center" wrapText="1"/>
    </xf>
    <xf numFmtId="0" fontId="15" fillId="16" borderId="28" xfId="1" applyFont="1" applyFill="1" applyBorder="1" applyAlignment="1">
      <alignment horizontal="center" vertical="center" wrapText="1"/>
    </xf>
    <xf numFmtId="0" fontId="15" fillId="16" borderId="5" xfId="1" applyFont="1" applyFill="1" applyBorder="1" applyAlignment="1">
      <alignment horizontal="center" vertical="center" wrapText="1"/>
    </xf>
    <xf numFmtId="0" fontId="16" fillId="21" borderId="5" xfId="1" applyFont="1" applyFill="1" applyBorder="1" applyAlignment="1">
      <alignment horizontal="center" vertical="center" wrapText="1"/>
    </xf>
    <xf numFmtId="0" fontId="16" fillId="21" borderId="1" xfId="1" applyFont="1" applyFill="1" applyBorder="1" applyAlignment="1">
      <alignment horizontal="center" vertical="center" wrapText="1"/>
    </xf>
    <xf numFmtId="0" fontId="16" fillId="21" borderId="61" xfId="1" applyFont="1" applyFill="1" applyBorder="1" applyAlignment="1">
      <alignment horizontal="center" vertical="center" wrapText="1"/>
    </xf>
    <xf numFmtId="0" fontId="16" fillId="21" borderId="114" xfId="1" applyFont="1" applyFill="1" applyBorder="1" applyAlignment="1">
      <alignment horizontal="center" vertical="center" wrapText="1"/>
    </xf>
    <xf numFmtId="0" fontId="19" fillId="14" borderId="66" xfId="1" applyFont="1" applyFill="1" applyBorder="1" applyAlignment="1">
      <alignment horizontal="center" vertical="center"/>
    </xf>
    <xf numFmtId="0" fontId="20" fillId="27" borderId="66" xfId="1" applyFont="1" applyFill="1" applyBorder="1" applyAlignment="1"/>
    <xf numFmtId="0" fontId="19" fillId="15" borderId="66" xfId="1" applyFont="1" applyFill="1" applyBorder="1" applyAlignment="1">
      <alignment horizontal="center" vertical="center"/>
    </xf>
    <xf numFmtId="0" fontId="20" fillId="0" borderId="66" xfId="1" applyFont="1" applyBorder="1" applyAlignment="1"/>
    <xf numFmtId="0" fontId="25" fillId="7" borderId="70" xfId="1" applyFont="1" applyFill="1" applyBorder="1" applyAlignment="1">
      <alignment horizontal="center" vertical="center"/>
    </xf>
    <xf numFmtId="0" fontId="25" fillId="7" borderId="69" xfId="1" applyFont="1" applyFill="1" applyBorder="1" applyAlignment="1">
      <alignment horizontal="center" vertical="center"/>
    </xf>
    <xf numFmtId="0" fontId="25" fillId="7" borderId="68" xfId="1" applyFont="1" applyFill="1" applyBorder="1" applyAlignment="1">
      <alignment horizontal="center" vertical="center"/>
    </xf>
    <xf numFmtId="0" fontId="25" fillId="7" borderId="28" xfId="1" applyFont="1" applyFill="1" applyBorder="1" applyAlignment="1">
      <alignment horizontal="center" vertical="center"/>
    </xf>
    <xf numFmtId="0" fontId="25" fillId="7" borderId="0" xfId="1" applyFont="1" applyFill="1" applyAlignment="1">
      <alignment horizontal="center" vertical="center"/>
    </xf>
    <xf numFmtId="0" fontId="25" fillId="7" borderId="67" xfId="1" applyFont="1" applyFill="1" applyBorder="1" applyAlignment="1">
      <alignment horizontal="center" vertical="center"/>
    </xf>
    <xf numFmtId="0" fontId="21" fillId="23" borderId="63" xfId="1" applyFont="1" applyFill="1" applyBorder="1" applyAlignment="1">
      <alignment horizontal="center" vertical="center"/>
    </xf>
    <xf numFmtId="0" fontId="21" fillId="23" borderId="66" xfId="1" applyFont="1" applyFill="1" applyBorder="1" applyAlignment="1">
      <alignment horizontal="center" vertical="center"/>
    </xf>
    <xf numFmtId="0" fontId="21" fillId="23" borderId="62" xfId="1" applyFont="1" applyFill="1" applyBorder="1" applyAlignment="1">
      <alignment horizontal="center" vertical="center"/>
    </xf>
    <xf numFmtId="0" fontId="19" fillId="13" borderId="63" xfId="1" applyFont="1" applyFill="1" applyBorder="1" applyAlignment="1">
      <alignment horizontal="center" vertical="center"/>
    </xf>
    <xf numFmtId="0" fontId="19" fillId="13" borderId="66" xfId="1" applyFont="1" applyFill="1" applyBorder="1" applyAlignment="1">
      <alignment horizontal="center" vertical="center"/>
    </xf>
    <xf numFmtId="0" fontId="20" fillId="5" borderId="66" xfId="1" applyFont="1" applyFill="1" applyBorder="1" applyAlignment="1"/>
    <xf numFmtId="0" fontId="20" fillId="5" borderId="62" xfId="1" applyFont="1" applyFill="1" applyBorder="1" applyAlignment="1"/>
    <xf numFmtId="9" fontId="28" fillId="26" borderId="22" xfId="1" applyNumberFormat="1" applyFont="1" applyFill="1" applyBorder="1" applyAlignment="1">
      <alignment horizontal="center" vertical="center" wrapText="1"/>
    </xf>
    <xf numFmtId="9" fontId="28" fillId="26" borderId="16" xfId="1" applyNumberFormat="1" applyFont="1" applyFill="1" applyBorder="1" applyAlignment="1">
      <alignment horizontal="center" vertical="center" wrapText="1"/>
    </xf>
    <xf numFmtId="0" fontId="23" fillId="0" borderId="14" xfId="1" applyFont="1" applyBorder="1" applyAlignment="1">
      <alignment horizontal="center" vertical="center"/>
    </xf>
    <xf numFmtId="0" fontId="23" fillId="0" borderId="13" xfId="1" applyFont="1" applyBorder="1" applyAlignment="1">
      <alignment horizontal="center" vertical="center"/>
    </xf>
    <xf numFmtId="0" fontId="23" fillId="0" borderId="15" xfId="1" applyFont="1" applyBorder="1" applyAlignment="1">
      <alignment horizontal="center" vertical="center"/>
    </xf>
    <xf numFmtId="0" fontId="23" fillId="0" borderId="28" xfId="1" applyFont="1" applyBorder="1" applyAlignment="1">
      <alignment horizontal="center" vertical="center"/>
    </xf>
    <xf numFmtId="0" fontId="23" fillId="0" borderId="0" xfId="1" applyFont="1" applyAlignment="1">
      <alignment horizontal="center" vertical="center"/>
    </xf>
    <xf numFmtId="0" fontId="23" fillId="0" borderId="29" xfId="1" applyFont="1" applyBorder="1" applyAlignment="1">
      <alignment horizontal="center" vertical="center"/>
    </xf>
    <xf numFmtId="0" fontId="22" fillId="28" borderId="14" xfId="1" applyFont="1" applyFill="1" applyBorder="1" applyAlignment="1">
      <alignment horizontal="center" vertical="center"/>
    </xf>
    <xf numFmtId="0" fontId="22" fillId="28" borderId="13" xfId="1" applyFont="1" applyFill="1" applyBorder="1" applyAlignment="1">
      <alignment horizontal="center" vertical="center"/>
    </xf>
    <xf numFmtId="0" fontId="22" fillId="28" borderId="15" xfId="1" applyFont="1" applyFill="1" applyBorder="1" applyAlignment="1">
      <alignment horizontal="center" vertical="center"/>
    </xf>
    <xf numFmtId="0" fontId="22" fillId="28" borderId="28" xfId="1" applyFont="1" applyFill="1" applyBorder="1" applyAlignment="1">
      <alignment horizontal="center" vertical="center"/>
    </xf>
    <xf numFmtId="0" fontId="22" fillId="28" borderId="0" xfId="1" applyFont="1" applyFill="1" applyAlignment="1">
      <alignment horizontal="center" vertical="center"/>
    </xf>
    <xf numFmtId="0" fontId="22" fillId="28" borderId="29" xfId="1" applyFont="1" applyFill="1" applyBorder="1" applyAlignment="1">
      <alignment horizontal="center" vertical="center"/>
    </xf>
    <xf numFmtId="0" fontId="1" fillId="0" borderId="16" xfId="0" applyFont="1" applyBorder="1" applyAlignment="1">
      <alignment horizontal="center" vertical="center" wrapText="1"/>
    </xf>
    <xf numFmtId="0" fontId="0" fillId="0" borderId="38" xfId="0" applyBorder="1" applyAlignment="1">
      <alignment horizontal="center" vertical="center" wrapText="1"/>
    </xf>
    <xf numFmtId="0" fontId="9" fillId="11" borderId="38" xfId="1" applyFont="1" applyFill="1" applyBorder="1" applyAlignment="1">
      <alignment horizontal="center" vertical="center" wrapText="1"/>
    </xf>
    <xf numFmtId="9" fontId="26" fillId="18" borderId="14" xfId="1" applyNumberFormat="1" applyFont="1" applyFill="1" applyBorder="1" applyAlignment="1">
      <alignment horizontal="center" vertical="center" wrapText="1"/>
    </xf>
    <xf numFmtId="9" fontId="26" fillId="18" borderId="13" xfId="1" applyNumberFormat="1" applyFont="1" applyFill="1" applyBorder="1" applyAlignment="1">
      <alignment horizontal="center" vertical="center" wrapText="1"/>
    </xf>
    <xf numFmtId="9" fontId="26" fillId="18" borderId="15" xfId="1" applyNumberFormat="1" applyFont="1" applyFill="1" applyBorder="1" applyAlignment="1">
      <alignment horizontal="center" vertical="center" wrapText="1"/>
    </xf>
    <xf numFmtId="0" fontId="19" fillId="25" borderId="42" xfId="1" applyFont="1" applyFill="1" applyBorder="1" applyAlignment="1">
      <alignment horizontal="center" vertical="center"/>
    </xf>
    <xf numFmtId="0" fontId="19" fillId="25" borderId="3" xfId="1" applyFont="1" applyFill="1" applyBorder="1" applyAlignment="1">
      <alignment horizontal="center" vertical="center"/>
    </xf>
    <xf numFmtId="0" fontId="19" fillId="25" borderId="2" xfId="1" applyFont="1" applyFill="1" applyBorder="1" applyAlignment="1">
      <alignment horizontal="center" vertical="center"/>
    </xf>
    <xf numFmtId="0" fontId="19" fillId="13" borderId="30" xfId="1" applyFont="1" applyFill="1" applyBorder="1" applyAlignment="1">
      <alignment horizontal="center" vertical="center"/>
    </xf>
    <xf numFmtId="0" fontId="19" fillId="13" borderId="0" xfId="1" applyFont="1" applyFill="1" applyAlignment="1">
      <alignment horizontal="center" vertical="center"/>
    </xf>
    <xf numFmtId="0" fontId="19" fillId="13" borderId="24" xfId="1" applyFont="1" applyFill="1" applyBorder="1" applyAlignment="1">
      <alignment horizontal="center" vertical="center"/>
    </xf>
    <xf numFmtId="0" fontId="19" fillId="13" borderId="26" xfId="1" applyFont="1" applyFill="1" applyBorder="1" applyAlignment="1">
      <alignment horizontal="center" vertical="center"/>
    </xf>
    <xf numFmtId="0" fontId="18" fillId="24" borderId="16" xfId="1" applyFont="1" applyFill="1" applyBorder="1" applyAlignment="1">
      <alignment horizontal="center" vertical="center" wrapText="1"/>
    </xf>
    <xf numFmtId="0" fontId="18" fillId="24" borderId="27" xfId="1" applyFont="1" applyFill="1" applyBorder="1" applyAlignment="1">
      <alignment horizontal="center" vertical="center" wrapText="1"/>
    </xf>
    <xf numFmtId="0" fontId="10" fillId="9" borderId="35" xfId="1" applyFont="1" applyFill="1" applyBorder="1" applyAlignment="1">
      <alignment horizontal="center" vertical="center" wrapText="1"/>
    </xf>
    <xf numFmtId="0" fontId="9" fillId="0" borderId="54" xfId="1" applyFont="1" applyBorder="1" applyAlignment="1">
      <alignment horizontal="center" vertical="center" wrapText="1"/>
    </xf>
    <xf numFmtId="0" fontId="9" fillId="0" borderId="48" xfId="1" applyFont="1" applyBorder="1" applyAlignment="1">
      <alignment horizontal="center" vertical="center" wrapText="1"/>
    </xf>
    <xf numFmtId="0" fontId="9" fillId="0" borderId="51" xfId="1" applyFont="1" applyBorder="1" applyAlignment="1">
      <alignment horizontal="center" vertical="center" wrapText="1"/>
    </xf>
    <xf numFmtId="0" fontId="12" fillId="0" borderId="16" xfId="0" applyFont="1" applyBorder="1" applyAlignment="1">
      <alignment horizontal="center" vertical="top" wrapText="1"/>
    </xf>
    <xf numFmtId="0" fontId="32" fillId="0" borderId="14" xfId="1" applyFont="1" applyBorder="1" applyAlignment="1">
      <alignment horizontal="left" vertical="center" wrapText="1"/>
    </xf>
    <xf numFmtId="0" fontId="32" fillId="0" borderId="13" xfId="1" applyFont="1" applyBorder="1" applyAlignment="1">
      <alignment horizontal="left" vertical="center" wrapText="1"/>
    </xf>
    <xf numFmtId="0" fontId="32" fillId="0" borderId="119" xfId="1" applyFont="1" applyBorder="1" applyAlignment="1">
      <alignment horizontal="left" vertical="center" wrapText="1"/>
    </xf>
    <xf numFmtId="0" fontId="32" fillId="0" borderId="25" xfId="1" applyFont="1" applyBorder="1" applyAlignment="1">
      <alignment horizontal="left" vertical="center" wrapText="1"/>
    </xf>
    <xf numFmtId="0" fontId="32" fillId="0" borderId="24" xfId="1" applyFont="1" applyBorder="1" applyAlignment="1">
      <alignment horizontal="left" vertical="center" wrapText="1"/>
    </xf>
    <xf numFmtId="0" fontId="32" fillId="0" borderId="118" xfId="1" applyFont="1" applyBorder="1" applyAlignment="1">
      <alignment horizontal="left" vertical="center" wrapText="1"/>
    </xf>
    <xf numFmtId="0" fontId="5" fillId="0" borderId="16" xfId="1" applyFont="1" applyBorder="1" applyAlignment="1">
      <alignment horizontal="center" vertical="center"/>
    </xf>
    <xf numFmtId="9" fontId="33" fillId="29" borderId="38" xfId="3" applyFont="1" applyFill="1" applyBorder="1" applyAlignment="1" applyProtection="1">
      <alignment horizontal="center" vertical="center" wrapText="1"/>
      <protection locked="0"/>
    </xf>
    <xf numFmtId="9" fontId="33" fillId="29" borderId="58" xfId="3" applyFont="1" applyFill="1" applyBorder="1" applyAlignment="1" applyProtection="1">
      <alignment horizontal="center" vertical="center" wrapText="1"/>
      <protection locked="0"/>
    </xf>
    <xf numFmtId="9" fontId="34" fillId="30" borderId="38" xfId="3" applyFont="1" applyFill="1" applyBorder="1" applyAlignment="1" applyProtection="1">
      <alignment horizontal="center" vertical="center" wrapText="1"/>
      <protection locked="0"/>
    </xf>
    <xf numFmtId="9" fontId="34" fillId="30" borderId="58" xfId="3" applyFont="1" applyFill="1" applyBorder="1" applyAlignment="1" applyProtection="1">
      <alignment horizontal="center" vertical="center" wrapText="1"/>
      <protection locked="0"/>
    </xf>
    <xf numFmtId="14" fontId="8" fillId="0" borderId="58" xfId="1" applyNumberFormat="1" applyFont="1" applyBorder="1" applyAlignment="1">
      <alignment horizontal="center" vertical="center"/>
    </xf>
    <xf numFmtId="9" fontId="33" fillId="29" borderId="31" xfId="3" applyFont="1" applyFill="1" applyBorder="1" applyAlignment="1" applyProtection="1">
      <alignment horizontal="center" vertical="center" wrapText="1"/>
      <protection locked="0"/>
    </xf>
    <xf numFmtId="0" fontId="32" fillId="0" borderId="28" xfId="1" applyFont="1" applyBorder="1" applyAlignment="1">
      <alignment horizontal="left" vertical="center" wrapText="1"/>
    </xf>
    <xf numFmtId="0" fontId="32" fillId="0" borderId="0" xfId="1" applyFont="1" applyAlignment="1">
      <alignment horizontal="left" vertical="center" wrapText="1"/>
    </xf>
    <xf numFmtId="0" fontId="32" fillId="0" borderId="117" xfId="1" applyFont="1" applyBorder="1" applyAlignment="1">
      <alignment horizontal="left" vertical="center" wrapText="1"/>
    </xf>
    <xf numFmtId="0" fontId="16" fillId="32" borderId="58" xfId="1" applyFont="1" applyFill="1" applyBorder="1" applyAlignment="1">
      <alignment horizontal="center" vertical="center" wrapText="1"/>
    </xf>
    <xf numFmtId="0" fontId="16" fillId="33" borderId="58" xfId="1" applyFont="1" applyFill="1" applyBorder="1" applyAlignment="1">
      <alignment horizontal="center" vertical="center"/>
    </xf>
    <xf numFmtId="0" fontId="16" fillId="33" borderId="56" xfId="1" applyFont="1" applyFill="1" applyBorder="1" applyAlignment="1">
      <alignment horizontal="center" vertical="center"/>
    </xf>
    <xf numFmtId="0" fontId="15" fillId="33" borderId="28" xfId="1" applyFont="1" applyFill="1" applyBorder="1" applyAlignment="1">
      <alignment horizontal="center" vertical="center" wrapText="1"/>
    </xf>
    <xf numFmtId="0" fontId="15" fillId="33" borderId="117" xfId="1" applyFont="1" applyFill="1" applyBorder="1" applyAlignment="1">
      <alignment horizontal="center" vertical="center" wrapText="1"/>
    </xf>
    <xf numFmtId="0" fontId="15" fillId="33" borderId="25" xfId="1" applyFont="1" applyFill="1" applyBorder="1" applyAlignment="1">
      <alignment horizontal="center" vertical="center" wrapText="1"/>
    </xf>
    <xf numFmtId="0" fontId="15" fillId="33" borderId="118" xfId="1" applyFont="1" applyFill="1" applyBorder="1" applyAlignment="1">
      <alignment horizontal="center" vertical="center" wrapText="1"/>
    </xf>
    <xf numFmtId="9" fontId="27" fillId="12" borderId="28" xfId="1" applyNumberFormat="1" applyFont="1" applyFill="1" applyBorder="1" applyAlignment="1">
      <alignment horizontal="center" vertical="center" wrapText="1"/>
    </xf>
    <xf numFmtId="9" fontId="27" fillId="12" borderId="0" xfId="1" applyNumberFormat="1" applyFont="1" applyFill="1" applyAlignment="1">
      <alignment horizontal="center" vertical="center" wrapText="1"/>
    </xf>
    <xf numFmtId="9" fontId="27" fillId="12" borderId="117" xfId="1" applyNumberFormat="1" applyFont="1" applyFill="1" applyBorder="1" applyAlignment="1">
      <alignment horizontal="center" vertical="center" wrapText="1"/>
    </xf>
    <xf numFmtId="9" fontId="27" fillId="12" borderId="25" xfId="1" applyNumberFormat="1" applyFont="1" applyFill="1" applyBorder="1" applyAlignment="1">
      <alignment horizontal="center" vertical="center" wrapText="1"/>
    </xf>
    <xf numFmtId="9" fontId="27" fillId="12" borderId="24" xfId="1" applyNumberFormat="1" applyFont="1" applyFill="1" applyBorder="1" applyAlignment="1">
      <alignment horizontal="center" vertical="center" wrapText="1"/>
    </xf>
    <xf numFmtId="9" fontId="27" fillId="12" borderId="118" xfId="1" applyNumberFormat="1" applyFont="1" applyFill="1" applyBorder="1" applyAlignment="1">
      <alignment horizontal="center" vertical="center" wrapText="1"/>
    </xf>
    <xf numFmtId="0" fontId="5" fillId="0" borderId="38" xfId="1" applyFont="1" applyBorder="1" applyAlignment="1">
      <alignment horizontal="center" vertical="center"/>
    </xf>
    <xf numFmtId="0" fontId="5" fillId="0" borderId="58" xfId="1" applyFont="1" applyBorder="1" applyAlignment="1">
      <alignment horizontal="center" vertical="center"/>
    </xf>
    <xf numFmtId="0" fontId="5" fillId="0" borderId="31" xfId="1" applyFont="1" applyBorder="1" applyAlignment="1">
      <alignment horizontal="center" vertical="center"/>
    </xf>
    <xf numFmtId="0" fontId="9" fillId="0" borderId="58" xfId="1" applyFont="1" applyBorder="1" applyAlignment="1">
      <alignment horizontal="center" vertical="center" wrapText="1"/>
    </xf>
    <xf numFmtId="0" fontId="31" fillId="32" borderId="13" xfId="1" applyFont="1" applyFill="1" applyBorder="1" applyAlignment="1">
      <alignment horizontal="right" vertical="center"/>
    </xf>
    <xf numFmtId="0" fontId="31" fillId="32" borderId="0" xfId="1" applyFont="1" applyFill="1" applyAlignment="1">
      <alignment horizontal="right" vertical="center"/>
    </xf>
    <xf numFmtId="0" fontId="17" fillId="32" borderId="59" xfId="1" applyFont="1" applyFill="1" applyBorder="1" applyAlignment="1">
      <alignment horizontal="center" vertical="center" wrapText="1"/>
    </xf>
    <xf numFmtId="0" fontId="9" fillId="0" borderId="16" xfId="1" applyFont="1" applyBorder="1" applyAlignment="1"/>
  </cellXfs>
  <cellStyles count="4">
    <cellStyle name="Normal" xfId="0" builtinId="0"/>
    <cellStyle name="Normal 98" xfId="1" xr:uid="{0E375307-38CE-47E1-B810-CEEC03EB7789}"/>
    <cellStyle name="Porcentaje" xfId="3" builtinId="5"/>
    <cellStyle name="Porcentaje 4" xfId="2" xr:uid="{84053A60-ACE3-4E63-A588-7C22675E9B17}"/>
  </cellStyles>
  <dxfs count="41">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A8D08D"/>
          <bgColor rgb="FFA8D08D"/>
        </patternFill>
      </fill>
      <border>
        <left/>
        <right/>
        <top/>
        <bottom/>
      </border>
    </dxf>
    <dxf>
      <font>
        <color rgb="FFFFFFFF"/>
      </font>
      <fill>
        <patternFill patternType="solid">
          <fgColor rgb="FFED7D31"/>
          <bgColor rgb="FFED7D31"/>
        </patternFill>
      </fill>
      <border>
        <left/>
        <right/>
        <top/>
        <bottom/>
      </border>
    </dxf>
    <dxf>
      <fill>
        <patternFill patternType="solid">
          <fgColor rgb="FF9CC2E5"/>
          <bgColor rgb="FF9CC2E5"/>
        </patternFill>
      </fill>
      <border>
        <left/>
        <right/>
        <top/>
        <bottom/>
      </border>
    </dxf>
    <dxf>
      <fill>
        <patternFill patternType="solid">
          <fgColor rgb="FFFF0000"/>
          <bgColor rgb="FFFF0000"/>
        </patternFill>
      </fill>
      <border>
        <left/>
        <right/>
        <top/>
        <bottom/>
      </border>
    </dxf>
    <dxf>
      <font>
        <color rgb="FFFFFFFF"/>
      </font>
      <fill>
        <patternFill patternType="solid">
          <fgColor rgb="FFFF0000"/>
          <bgColor rgb="FFFF000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tegraci&#243;n PAA'!A1"/><Relationship Id="rId4" Type="http://schemas.openxmlformats.org/officeDocument/2006/relationships/hyperlink" Target="#'Integraci&#243;n PAA'!H18"/></Relationships>
</file>

<file path=xl/drawings/_rels/drawing2.xml.rels><?xml version="1.0" encoding="UTF-8" standalone="yes"?>
<Relationships xmlns="http://schemas.openxmlformats.org/package/2006/relationships"><Relationship Id="rId3" Type="http://schemas.openxmlformats.org/officeDocument/2006/relationships/hyperlink" Target="#'Integraci&#243;n PAA'!H18"/><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34</xdr:col>
      <xdr:colOff>57150</xdr:colOff>
      <xdr:row>37</xdr:row>
      <xdr:rowOff>0</xdr:rowOff>
    </xdr:to>
    <xdr:sp macro="" textlink="">
      <xdr:nvSpPr>
        <xdr:cNvPr id="2" name="AutoShape 3">
          <a:extLst>
            <a:ext uri="{FF2B5EF4-FFF2-40B4-BE49-F238E27FC236}">
              <a16:creationId xmlns:a16="http://schemas.microsoft.com/office/drawing/2014/main" id="{A043AE42-5648-4564-9892-F51561B73162}"/>
            </a:ext>
          </a:extLst>
        </xdr:cNvPr>
        <xdr:cNvSpPr>
          <a:spLocks noChangeArrowheads="1"/>
        </xdr:cNvSpPr>
      </xdr:nvSpPr>
      <xdr:spPr bwMode="auto">
        <a:xfrm>
          <a:off x="47625" y="0"/>
          <a:ext cx="30699075" cy="7048500"/>
        </a:xfrm>
        <a:custGeom>
          <a:avLst/>
          <a:gdLst/>
          <a:ahLst/>
          <a:cxnLst/>
          <a:rect l="0" t="0" r="0" b="0"/>
          <a:pathLst/>
        </a:custGeom>
        <a:solidFill>
          <a:srgbClr val="FFFFFF"/>
        </a:solidFill>
        <a:ln w="9525">
          <a:solidFill>
            <a:srgbClr val="000000"/>
          </a:solidFill>
          <a:round/>
          <a:headEnd/>
          <a:tailEnd/>
        </a:ln>
      </xdr:spPr>
    </xdr:sp>
    <xdr:clientData fLocksWithSheet="0"/>
  </xdr:twoCellAnchor>
  <xdr:oneCellAnchor>
    <xdr:from>
      <xdr:col>7</xdr:col>
      <xdr:colOff>0</xdr:colOff>
      <xdr:row>0</xdr:row>
      <xdr:rowOff>0</xdr:rowOff>
    </xdr:from>
    <xdr:ext cx="304800" cy="309130"/>
    <xdr:sp macro="" textlink="">
      <xdr:nvSpPr>
        <xdr:cNvPr id="3" name="AutoShape 1">
          <a:extLst>
            <a:ext uri="{FF2B5EF4-FFF2-40B4-BE49-F238E27FC236}">
              <a16:creationId xmlns:a16="http://schemas.microsoft.com/office/drawing/2014/main" id="{E1BC64AC-8E5F-4F2D-8581-67064EED7AEE}"/>
            </a:ext>
          </a:extLst>
        </xdr:cNvPr>
        <xdr:cNvSpPr>
          <a:spLocks noChangeAspect="1" noChangeArrowheads="1"/>
        </xdr:cNvSpPr>
      </xdr:nvSpPr>
      <xdr:spPr bwMode="auto">
        <a:xfrm>
          <a:off x="10248900" y="0"/>
          <a:ext cx="304800" cy="309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50025</xdr:colOff>
      <xdr:row>1</xdr:row>
      <xdr:rowOff>25614</xdr:rowOff>
    </xdr:from>
    <xdr:ext cx="2801343" cy="556657"/>
    <xdr:pic>
      <xdr:nvPicPr>
        <xdr:cNvPr id="4" name="Imagen 3">
          <a:hlinkClick xmlns:r="http://schemas.openxmlformats.org/officeDocument/2006/relationships" r:id="rId1"/>
          <a:extLst>
            <a:ext uri="{FF2B5EF4-FFF2-40B4-BE49-F238E27FC236}">
              <a16:creationId xmlns:a16="http://schemas.microsoft.com/office/drawing/2014/main" id="{98F4C4EA-65F0-49E5-B313-C1076725404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39" t="33191" r="1194" b="32311"/>
        <a:stretch/>
      </xdr:blipFill>
      <xdr:spPr>
        <a:xfrm>
          <a:off x="97650" y="216114"/>
          <a:ext cx="2801343" cy="556657"/>
        </a:xfrm>
        <a:prstGeom prst="rect">
          <a:avLst/>
        </a:prstGeom>
      </xdr:spPr>
    </xdr:pic>
    <xdr:clientData/>
  </xdr:oneCellAnchor>
  <xdr:oneCellAnchor>
    <xdr:from>
      <xdr:col>4</xdr:col>
      <xdr:colOff>362182</xdr:colOff>
      <xdr:row>2</xdr:row>
      <xdr:rowOff>33406</xdr:rowOff>
    </xdr:from>
    <xdr:ext cx="2874315" cy="492703"/>
    <xdr:pic>
      <xdr:nvPicPr>
        <xdr:cNvPr id="5" name="Imagen 4">
          <a:extLst>
            <a:ext uri="{FF2B5EF4-FFF2-40B4-BE49-F238E27FC236}">
              <a16:creationId xmlns:a16="http://schemas.microsoft.com/office/drawing/2014/main" id="{94654DC1-AE09-4EF1-B9BC-7F7910B7685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33447" y="268730"/>
          <a:ext cx="2874315" cy="492703"/>
        </a:xfrm>
        <a:prstGeom prst="rect">
          <a:avLst/>
        </a:prstGeom>
      </xdr:spPr>
    </xdr:pic>
    <xdr:clientData/>
  </xdr:oneCellAnchor>
  <xdr:twoCellAnchor>
    <xdr:from>
      <xdr:col>3</xdr:col>
      <xdr:colOff>179295</xdr:colOff>
      <xdr:row>2</xdr:row>
      <xdr:rowOff>212912</xdr:rowOff>
    </xdr:from>
    <xdr:to>
      <xdr:col>4</xdr:col>
      <xdr:colOff>11035</xdr:colOff>
      <xdr:row>3</xdr:row>
      <xdr:rowOff>175934</xdr:rowOff>
    </xdr:to>
    <xdr:sp macro="" textlink="">
      <xdr:nvSpPr>
        <xdr:cNvPr id="6" name="Rectángulo 179">
          <a:hlinkClick xmlns:r="http://schemas.openxmlformats.org/officeDocument/2006/relationships" r:id="rId4"/>
          <a:extLst>
            <a:ext uri="{FF2B5EF4-FFF2-40B4-BE49-F238E27FC236}">
              <a16:creationId xmlns:a16="http://schemas.microsoft.com/office/drawing/2014/main" id="{AE06B14D-11E8-4DCD-81CD-7BCCA8CB76FF}"/>
            </a:ext>
          </a:extLst>
        </xdr:cNvPr>
        <xdr:cNvSpPr/>
      </xdr:nvSpPr>
      <xdr:spPr bwMode="auto">
        <a:xfrm>
          <a:off x="2836770" y="574862"/>
          <a:ext cx="2127265" cy="172572"/>
        </a:xfrm>
        <a:prstGeom prst="rect">
          <a:avLst/>
        </a:prstGeom>
        <a:solidFill>
          <a:srgbClr val="0000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10</xdr:col>
      <xdr:colOff>0</xdr:colOff>
      <xdr:row>22</xdr:row>
      <xdr:rowOff>0</xdr:rowOff>
    </xdr:to>
    <xdr:sp macro="" textlink="">
      <xdr:nvSpPr>
        <xdr:cNvPr id="2" name="AutoShape 3">
          <a:extLst>
            <a:ext uri="{FF2B5EF4-FFF2-40B4-BE49-F238E27FC236}">
              <a16:creationId xmlns:a16="http://schemas.microsoft.com/office/drawing/2014/main" id="{ECFC7984-E2C3-4508-9BA2-FDF05E7E75BF}"/>
            </a:ext>
          </a:extLst>
        </xdr:cNvPr>
        <xdr:cNvSpPr>
          <a:spLocks noChangeArrowheads="1"/>
        </xdr:cNvSpPr>
      </xdr:nvSpPr>
      <xdr:spPr bwMode="auto">
        <a:xfrm>
          <a:off x="50800" y="0"/>
          <a:ext cx="12528550" cy="20275550"/>
        </a:xfrm>
        <a:custGeom>
          <a:avLst/>
          <a:gdLst/>
          <a:ahLst/>
          <a:cxnLst/>
          <a:rect l="0" t="0" r="0" b="0"/>
          <a:pathLst/>
        </a:custGeom>
        <a:solidFill>
          <a:srgbClr val="FFFFFF"/>
        </a:solidFill>
        <a:ln w="9525">
          <a:solidFill>
            <a:srgbClr val="000000"/>
          </a:solidFill>
          <a:round/>
          <a:headEnd/>
          <a:tailEnd/>
        </a:ln>
      </xdr:spPr>
    </xdr:sp>
    <xdr:clientData fLocksWithSheet="0"/>
  </xdr:twoCellAnchor>
  <xdr:oneCellAnchor>
    <xdr:from>
      <xdr:col>4</xdr:col>
      <xdr:colOff>0</xdr:colOff>
      <xdr:row>0</xdr:row>
      <xdr:rowOff>0</xdr:rowOff>
    </xdr:from>
    <xdr:ext cx="304800" cy="309130"/>
    <xdr:sp macro="" textlink="">
      <xdr:nvSpPr>
        <xdr:cNvPr id="3" name="AutoShape 1">
          <a:extLst>
            <a:ext uri="{FF2B5EF4-FFF2-40B4-BE49-F238E27FC236}">
              <a16:creationId xmlns:a16="http://schemas.microsoft.com/office/drawing/2014/main" id="{871BAA04-5346-4424-AD0C-E5C25FBF00DE}"/>
            </a:ext>
          </a:extLst>
        </xdr:cNvPr>
        <xdr:cNvSpPr>
          <a:spLocks noChangeAspect="1" noChangeArrowheads="1"/>
        </xdr:cNvSpPr>
      </xdr:nvSpPr>
      <xdr:spPr bwMode="auto">
        <a:xfrm>
          <a:off x="3517900" y="0"/>
          <a:ext cx="304800" cy="309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77240</xdr:colOff>
      <xdr:row>0</xdr:row>
      <xdr:rowOff>89114</xdr:rowOff>
    </xdr:from>
    <xdr:ext cx="2801343" cy="556657"/>
    <xdr:pic>
      <xdr:nvPicPr>
        <xdr:cNvPr id="4" name="Imagen 3">
          <a:extLst>
            <a:ext uri="{FF2B5EF4-FFF2-40B4-BE49-F238E27FC236}">
              <a16:creationId xmlns:a16="http://schemas.microsoft.com/office/drawing/2014/main" id="{8A9655CF-7613-4EFB-84CA-B8ECCB63488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39" t="33191" r="1194" b="32311"/>
        <a:stretch/>
      </xdr:blipFill>
      <xdr:spPr>
        <a:xfrm>
          <a:off x="128040" y="89114"/>
          <a:ext cx="2801343" cy="556657"/>
        </a:xfrm>
        <a:prstGeom prst="rect">
          <a:avLst/>
        </a:prstGeom>
      </xdr:spPr>
    </xdr:pic>
    <xdr:clientData/>
  </xdr:oneCellAnchor>
  <xdr:oneCellAnchor>
    <xdr:from>
      <xdr:col>4</xdr:col>
      <xdr:colOff>62827</xdr:colOff>
      <xdr:row>0</xdr:row>
      <xdr:rowOff>142262</xdr:rowOff>
    </xdr:from>
    <xdr:ext cx="2874315" cy="492703"/>
    <xdr:pic>
      <xdr:nvPicPr>
        <xdr:cNvPr id="5" name="Imagen 4">
          <a:extLst>
            <a:ext uri="{FF2B5EF4-FFF2-40B4-BE49-F238E27FC236}">
              <a16:creationId xmlns:a16="http://schemas.microsoft.com/office/drawing/2014/main" id="{25104084-5014-4B94-9B01-841E904912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80727" y="142262"/>
          <a:ext cx="2874315" cy="492703"/>
        </a:xfrm>
        <a:prstGeom prst="rect">
          <a:avLst/>
        </a:prstGeom>
      </xdr:spPr>
    </xdr:pic>
    <xdr:clientData/>
  </xdr:oneCellAnchor>
  <xdr:twoCellAnchor>
    <xdr:from>
      <xdr:col>2</xdr:col>
      <xdr:colOff>0</xdr:colOff>
      <xdr:row>1</xdr:row>
      <xdr:rowOff>212912</xdr:rowOff>
    </xdr:from>
    <xdr:to>
      <xdr:col>2</xdr:col>
      <xdr:colOff>11035</xdr:colOff>
      <xdr:row>2</xdr:row>
      <xdr:rowOff>175934</xdr:rowOff>
    </xdr:to>
    <xdr:sp macro="" textlink="">
      <xdr:nvSpPr>
        <xdr:cNvPr id="6" name="Rectángulo 179">
          <a:hlinkClick xmlns:r="http://schemas.openxmlformats.org/officeDocument/2006/relationships" r:id="rId3"/>
          <a:extLst>
            <a:ext uri="{FF2B5EF4-FFF2-40B4-BE49-F238E27FC236}">
              <a16:creationId xmlns:a16="http://schemas.microsoft.com/office/drawing/2014/main" id="{D38AA7F8-3EE1-4E80-8A6F-8DA2C4215D0B}"/>
            </a:ext>
          </a:extLst>
        </xdr:cNvPr>
        <xdr:cNvSpPr/>
      </xdr:nvSpPr>
      <xdr:spPr bwMode="auto">
        <a:xfrm>
          <a:off x="431800" y="409762"/>
          <a:ext cx="11035" cy="255122"/>
        </a:xfrm>
        <a:prstGeom prst="rect">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solidFill>
                <a:schemeClr val="bg1"/>
              </a:solidFill>
              <a:latin typeface="Arial" panose="020B0604020202020204" pitchFamily="34" charset="0"/>
              <a:cs typeface="Arial" panose="020B0604020202020204" pitchFamily="34" charset="0"/>
            </a:rPr>
            <a:t>Volver</a:t>
          </a:r>
          <a:r>
            <a:rPr lang="es-CO" sz="1400" b="1" baseline="0">
              <a:solidFill>
                <a:schemeClr val="bg1"/>
              </a:solidFill>
              <a:latin typeface="Arial" panose="020B0604020202020204" pitchFamily="34" charset="0"/>
              <a:cs typeface="Arial" panose="020B0604020202020204" pitchFamily="34" charset="0"/>
            </a:rPr>
            <a:t> a Inicio</a:t>
          </a:r>
          <a:endParaRPr lang="es-CO" sz="1400" b="1">
            <a:solidFill>
              <a:schemeClr val="bg1"/>
            </a:solidFill>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sharepoint.com/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laprevisora.sharepoint.com/Users/ARTEAGAGAA/AppData/Local/Microsoft/Windows/Temporary%20Internet%20Files/Content.Outlook/AGGR6G27/Formato%20Racionalizaci&#243;n%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laprevisora.sharepoint.com/Users/mssaldar/AppData/Local/Microsoft/Windows/Temporary%20Internet%20Files/Content.Outlook/SH3F9M4X/Copia%20de%20Copia%20de%20Copia%20de%20Est%201%204%20Fr%2010%20Ficha%20Tecnica%20de%20Indicador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PROCESOS\BASE\BASE%20CONTROL%20TRAMIT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ESCOBARA/Desktop/pr0980nas_1/Gerencia%20de%20Innovacion%20y%20Procesos/Users/pulidosjf/Documents/TRABAJADOS/PLAN%20DE%20ACCI&#211;N%202020%20-%20V3_.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orduzsda\Documents\MIPG\Planes\Planes%20Sectorial%20Institucional%20y%20PAAC%20Previso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 val="Listas"/>
    </sheetNames>
    <sheetDataSet>
      <sheetData sheetId="0" refreshError="1"/>
      <sheetData sheetId="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Listas"/>
      <sheetName val="referencia 2018"/>
      <sheetName val="Control Requerimientos"/>
      <sheetName val="plan 2018_1"/>
      <sheetName val=" Presentaciones PAA"/>
      <sheetName val="Filtros Conceptos"/>
      <sheetName val="procesos por vice"/>
      <sheetName val="valores por vice y tipo contrat"/>
      <sheetName val="DIFERENCIA"/>
      <sheetName val="FINALIZADOS 2017"/>
      <sheetName val="NO REALIZADOS"/>
      <sheetName val="Hoja1"/>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sheetDataSet>
  </externalBook>
</externalLink>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8A190-7177-4E73-8C1D-7C7E1993CCE3}">
  <sheetPr>
    <tabColor rgb="FF002060"/>
  </sheetPr>
  <dimension ref="A1:CC480"/>
  <sheetViews>
    <sheetView showGridLines="0" zoomScale="40" zoomScaleNormal="40" workbookViewId="0">
      <selection activeCell="J158" sqref="J158"/>
    </sheetView>
  </sheetViews>
  <sheetFormatPr defaultColWidth="0" defaultRowHeight="15" customHeight="1"/>
  <cols>
    <col min="1" max="1" width="0.7109375" style="1" customWidth="1"/>
    <col min="2" max="2" width="4.7109375" style="1" customWidth="1"/>
    <col min="3" max="3" width="22.7109375" style="1" customWidth="1"/>
    <col min="4" max="4" width="26.7109375" style="1" customWidth="1"/>
    <col min="5" max="5" width="24.28515625" style="1" customWidth="1"/>
    <col min="6" max="6" width="35.140625" style="1" customWidth="1"/>
    <col min="7" max="7" width="22.140625" style="1" customWidth="1"/>
    <col min="8" max="8" width="47.85546875" style="1" customWidth="1"/>
    <col min="9" max="9" width="39.85546875" style="1" customWidth="1"/>
    <col min="10" max="11" width="28.42578125" style="1" customWidth="1"/>
    <col min="12" max="12" width="21.42578125" style="1" customWidth="1"/>
    <col min="13" max="13" width="22.140625" style="1" customWidth="1"/>
    <col min="14" max="14" width="18.5703125" style="1" customWidth="1"/>
    <col min="15" max="15" width="21.42578125" style="1" customWidth="1"/>
    <col min="16" max="16" width="22.85546875" style="1" customWidth="1"/>
    <col min="17" max="43" width="5.7109375" style="1" customWidth="1"/>
    <col min="44" max="44" width="8" style="1" customWidth="1"/>
    <col min="45" max="51" width="5.7109375" style="1" customWidth="1"/>
    <col min="52" max="52" width="8.7109375" style="1" customWidth="1"/>
    <col min="53" max="63" width="5.7109375" style="1" customWidth="1"/>
    <col min="64" max="64" width="7.28515625" style="1" customWidth="1"/>
    <col min="65" max="66" width="4.28515625" style="1" customWidth="1"/>
    <col min="67" max="67" width="4.85546875" style="1" customWidth="1"/>
    <col min="68" max="70" width="12" style="173" customWidth="1"/>
    <col min="71" max="71" width="18.28515625" style="173" customWidth="1"/>
    <col min="72" max="72" width="21.28515625" style="173" customWidth="1"/>
    <col min="73" max="73" width="20.5703125" style="173" customWidth="1"/>
    <col min="74" max="78" width="18.28515625" style="173" customWidth="1"/>
    <col min="79" max="79" width="27.140625" style="173" customWidth="1"/>
    <col min="80" max="80" width="11" style="1" customWidth="1"/>
    <col min="81" max="81" width="0" style="1" hidden="1" customWidth="1"/>
    <col min="82" max="16384" width="12.5703125" style="1" hidden="1"/>
  </cols>
  <sheetData>
    <row r="1" spans="2:79" ht="3" customHeight="1">
      <c r="B1" s="2"/>
      <c r="C1" s="2"/>
      <c r="D1" s="2"/>
      <c r="BP1" s="174"/>
      <c r="BQ1" s="174"/>
      <c r="BR1" s="174"/>
      <c r="BS1" s="174"/>
      <c r="BT1" s="174"/>
      <c r="BU1" s="174"/>
      <c r="BV1" s="174"/>
      <c r="BW1" s="174"/>
      <c r="BX1" s="174"/>
      <c r="BY1" s="174"/>
      <c r="BZ1" s="174"/>
      <c r="CA1" s="174"/>
    </row>
    <row r="2" spans="2:79" ht="15.75" customHeight="1">
      <c r="B2" s="347"/>
      <c r="C2" s="348"/>
      <c r="D2" s="349"/>
      <c r="E2" s="347"/>
      <c r="F2" s="349"/>
      <c r="G2" s="353" t="s">
        <v>0</v>
      </c>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c r="AY2" s="354"/>
      <c r="AZ2" s="354"/>
      <c r="BA2" s="354"/>
      <c r="BB2" s="354"/>
      <c r="BC2" s="354"/>
      <c r="BD2" s="354"/>
      <c r="BE2" s="354"/>
      <c r="BF2" s="354"/>
      <c r="BG2" s="354"/>
      <c r="BH2" s="354"/>
      <c r="BI2" s="354"/>
      <c r="BJ2" s="354"/>
      <c r="BK2" s="354"/>
      <c r="BL2" s="354"/>
      <c r="BM2" s="354"/>
      <c r="BN2" s="354"/>
      <c r="BO2" s="355"/>
      <c r="BP2" s="332" t="s">
        <v>1</v>
      </c>
      <c r="BQ2" s="333"/>
      <c r="BR2" s="333"/>
      <c r="BS2" s="333"/>
      <c r="BT2" s="333"/>
      <c r="BU2" s="333"/>
      <c r="BV2" s="333"/>
      <c r="BW2" s="333"/>
      <c r="BX2" s="333"/>
      <c r="BY2" s="333"/>
      <c r="BZ2" s="333"/>
      <c r="CA2" s="334"/>
    </row>
    <row r="3" spans="2:79" ht="23.25" customHeight="1">
      <c r="B3" s="350"/>
      <c r="C3" s="351"/>
      <c r="D3" s="352"/>
      <c r="E3" s="350"/>
      <c r="F3" s="352"/>
      <c r="G3" s="356"/>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c r="AM3" s="357"/>
      <c r="AN3" s="357"/>
      <c r="AO3" s="357"/>
      <c r="AP3" s="357"/>
      <c r="AQ3" s="357"/>
      <c r="AR3" s="357"/>
      <c r="AS3" s="357"/>
      <c r="AT3" s="357"/>
      <c r="AU3" s="357"/>
      <c r="AV3" s="357"/>
      <c r="AW3" s="357"/>
      <c r="AX3" s="357"/>
      <c r="AY3" s="357"/>
      <c r="AZ3" s="357"/>
      <c r="BA3" s="357"/>
      <c r="BB3" s="357"/>
      <c r="BC3" s="357"/>
      <c r="BD3" s="357"/>
      <c r="BE3" s="357"/>
      <c r="BF3" s="357"/>
      <c r="BG3" s="357"/>
      <c r="BH3" s="357"/>
      <c r="BI3" s="357"/>
      <c r="BJ3" s="357"/>
      <c r="BK3" s="357"/>
      <c r="BL3" s="357"/>
      <c r="BM3" s="357"/>
      <c r="BN3" s="357"/>
      <c r="BO3" s="358"/>
      <c r="BP3" s="335"/>
      <c r="BQ3" s="336"/>
      <c r="BR3" s="336"/>
      <c r="BS3" s="336"/>
      <c r="BT3" s="336"/>
      <c r="BU3" s="336"/>
      <c r="BV3" s="336"/>
      <c r="BW3" s="336"/>
      <c r="BX3" s="336"/>
      <c r="BY3" s="336"/>
      <c r="BZ3" s="336"/>
      <c r="CA3" s="337"/>
    </row>
    <row r="4" spans="2:79" ht="23.25" customHeight="1">
      <c r="B4" s="350"/>
      <c r="C4" s="351"/>
      <c r="D4" s="352"/>
      <c r="E4" s="350"/>
      <c r="F4" s="352"/>
      <c r="G4" s="356"/>
      <c r="H4" s="357"/>
      <c r="I4" s="357"/>
      <c r="J4" s="357"/>
      <c r="K4" s="357"/>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57"/>
      <c r="AN4" s="357"/>
      <c r="AO4" s="357"/>
      <c r="AP4" s="357"/>
      <c r="AQ4" s="357"/>
      <c r="AR4" s="357"/>
      <c r="AS4" s="357"/>
      <c r="AT4" s="357"/>
      <c r="AU4" s="357"/>
      <c r="AV4" s="357"/>
      <c r="AW4" s="357"/>
      <c r="AX4" s="357"/>
      <c r="AY4" s="357"/>
      <c r="AZ4" s="357"/>
      <c r="BA4" s="357"/>
      <c r="BB4" s="357"/>
      <c r="BC4" s="357"/>
      <c r="BD4" s="357"/>
      <c r="BE4" s="357"/>
      <c r="BF4" s="357"/>
      <c r="BG4" s="357"/>
      <c r="BH4" s="357"/>
      <c r="BI4" s="357"/>
      <c r="BJ4" s="357"/>
      <c r="BK4" s="357"/>
      <c r="BL4" s="357"/>
      <c r="BM4" s="357"/>
      <c r="BN4" s="357"/>
      <c r="BO4" s="358"/>
      <c r="BP4" s="335"/>
      <c r="BQ4" s="336"/>
      <c r="BR4" s="336"/>
      <c r="BS4" s="336"/>
      <c r="BT4" s="336"/>
      <c r="BU4" s="336"/>
      <c r="BV4" s="336"/>
      <c r="BW4" s="336"/>
      <c r="BX4" s="336"/>
      <c r="BY4" s="336"/>
      <c r="BZ4" s="336"/>
      <c r="CA4" s="337"/>
    </row>
    <row r="5" spans="2:79" ht="20.25" customHeight="1">
      <c r="B5" s="338" t="s">
        <v>2</v>
      </c>
      <c r="C5" s="339"/>
      <c r="D5" s="339"/>
      <c r="E5" s="339"/>
      <c r="F5" s="339"/>
      <c r="G5" s="339"/>
      <c r="H5" s="339"/>
      <c r="I5" s="339"/>
      <c r="J5" s="339"/>
      <c r="K5" s="339"/>
      <c r="L5" s="339"/>
      <c r="M5" s="339"/>
      <c r="N5" s="339"/>
      <c r="O5" s="339"/>
      <c r="P5" s="340"/>
      <c r="Q5" s="341" t="s">
        <v>3</v>
      </c>
      <c r="R5" s="342"/>
      <c r="S5" s="342"/>
      <c r="T5" s="342"/>
      <c r="U5" s="328" t="s">
        <v>4</v>
      </c>
      <c r="V5" s="328"/>
      <c r="W5" s="328"/>
      <c r="X5" s="328"/>
      <c r="Y5" s="342" t="s">
        <v>5</v>
      </c>
      <c r="Z5" s="342"/>
      <c r="AA5" s="342"/>
      <c r="AB5" s="342"/>
      <c r="AC5" s="328" t="s">
        <v>6</v>
      </c>
      <c r="AD5" s="328"/>
      <c r="AE5" s="328"/>
      <c r="AF5" s="328"/>
      <c r="AG5" s="330" t="s">
        <v>7</v>
      </c>
      <c r="AH5" s="331"/>
      <c r="AI5" s="331"/>
      <c r="AJ5" s="331"/>
      <c r="AK5" s="328" t="s">
        <v>8</v>
      </c>
      <c r="AL5" s="329"/>
      <c r="AM5" s="329"/>
      <c r="AN5" s="329"/>
      <c r="AO5" s="330" t="s">
        <v>9</v>
      </c>
      <c r="AP5" s="331"/>
      <c r="AQ5" s="331"/>
      <c r="AR5" s="331"/>
      <c r="AS5" s="328" t="s">
        <v>10</v>
      </c>
      <c r="AT5" s="329"/>
      <c r="AU5" s="329"/>
      <c r="AV5" s="329"/>
      <c r="AW5" s="330" t="s">
        <v>11</v>
      </c>
      <c r="AX5" s="331"/>
      <c r="AY5" s="331"/>
      <c r="AZ5" s="331"/>
      <c r="BA5" s="328" t="s">
        <v>12</v>
      </c>
      <c r="BB5" s="329"/>
      <c r="BC5" s="329"/>
      <c r="BD5" s="329"/>
      <c r="BE5" s="330" t="s">
        <v>13</v>
      </c>
      <c r="BF5" s="331"/>
      <c r="BG5" s="331"/>
      <c r="BH5" s="331"/>
      <c r="BI5" s="328" t="s">
        <v>14</v>
      </c>
      <c r="BJ5" s="329"/>
      <c r="BK5" s="329"/>
      <c r="BL5" s="329"/>
      <c r="BM5" s="343"/>
      <c r="BN5" s="343"/>
      <c r="BO5" s="344"/>
      <c r="BP5" s="345" t="s">
        <v>15</v>
      </c>
      <c r="BQ5" s="346"/>
      <c r="BR5" s="346"/>
      <c r="BS5" s="346"/>
      <c r="BT5" s="346"/>
      <c r="BU5" s="346"/>
      <c r="BV5" s="346"/>
      <c r="BW5" s="346"/>
      <c r="BX5" s="346"/>
      <c r="BY5" s="346"/>
      <c r="BZ5" s="346"/>
      <c r="CA5" s="346"/>
    </row>
    <row r="6" spans="2:79" ht="3.75" customHeight="1" thickBot="1">
      <c r="B6" s="365"/>
      <c r="C6" s="366"/>
      <c r="D6" s="366"/>
      <c r="E6" s="366"/>
      <c r="F6" s="366"/>
      <c r="G6" s="366"/>
      <c r="H6" s="366"/>
      <c r="I6" s="366"/>
      <c r="J6" s="366"/>
      <c r="K6" s="366"/>
      <c r="L6" s="366"/>
      <c r="M6" s="366"/>
      <c r="N6" s="366"/>
      <c r="O6" s="366"/>
      <c r="P6" s="367"/>
      <c r="Q6" s="368"/>
      <c r="R6" s="369"/>
      <c r="S6" s="369"/>
      <c r="T6" s="369"/>
      <c r="U6" s="369"/>
      <c r="V6" s="369"/>
      <c r="W6" s="369"/>
      <c r="X6" s="369"/>
      <c r="Y6" s="369"/>
      <c r="Z6" s="369"/>
      <c r="AA6" s="369"/>
      <c r="AB6" s="369"/>
      <c r="AC6" s="369"/>
      <c r="AD6" s="369"/>
      <c r="AE6" s="369"/>
      <c r="AF6" s="369"/>
      <c r="AG6" s="369"/>
      <c r="AH6" s="369"/>
      <c r="AI6" s="369"/>
      <c r="AJ6" s="369"/>
      <c r="AK6" s="369"/>
      <c r="AL6" s="369"/>
      <c r="AM6" s="369"/>
      <c r="AN6" s="369"/>
      <c r="AO6" s="369"/>
      <c r="AP6" s="369"/>
      <c r="AQ6" s="369"/>
      <c r="AR6" s="369"/>
      <c r="AS6" s="369"/>
      <c r="AT6" s="369"/>
      <c r="AU6" s="369"/>
      <c r="AV6" s="369"/>
      <c r="AW6" s="369"/>
      <c r="AX6" s="369"/>
      <c r="AY6" s="369"/>
      <c r="AZ6" s="369"/>
      <c r="BA6" s="369"/>
      <c r="BB6" s="369"/>
      <c r="BC6" s="369"/>
      <c r="BD6" s="369"/>
      <c r="BE6" s="369"/>
      <c r="BF6" s="369"/>
      <c r="BG6" s="369"/>
      <c r="BH6" s="369"/>
      <c r="BI6" s="369"/>
      <c r="BJ6" s="369"/>
      <c r="BK6" s="369"/>
      <c r="BL6" s="369"/>
      <c r="BM6" s="370"/>
      <c r="BN6" s="370"/>
      <c r="BO6" s="371"/>
      <c r="BP6" s="362"/>
      <c r="BQ6" s="363"/>
      <c r="BR6" s="363"/>
      <c r="BS6" s="363"/>
      <c r="BT6" s="363"/>
      <c r="BU6" s="363"/>
      <c r="BV6" s="363"/>
      <c r="BW6" s="363"/>
      <c r="BX6" s="363"/>
      <c r="BY6" s="363"/>
      <c r="BZ6" s="363"/>
      <c r="CA6" s="364"/>
    </row>
    <row r="7" spans="2:79" ht="31.5" customHeight="1" thickBot="1">
      <c r="B7" s="372" t="str">
        <f>IF(E7&gt;1,"Revisar los pesos porcentuales, el Plan suma más del 100%","Con lo formulado a la fecha, el total del Plan suma "&amp;E7*100&amp;"%")</f>
        <v>Con lo formulado a la fecha, el total del Plan suma 100%</v>
      </c>
      <c r="C7" s="373"/>
      <c r="D7" s="90" t="s">
        <v>16</v>
      </c>
      <c r="E7" s="91">
        <f>SUM(I7,L7,N7,P7)</f>
        <v>1</v>
      </c>
      <c r="F7" s="90" t="s">
        <v>17</v>
      </c>
      <c r="G7" s="89">
        <v>0.95</v>
      </c>
      <c r="H7" s="88" t="s">
        <v>18</v>
      </c>
      <c r="I7" s="87">
        <f>SUM(O12,O14,O16,O18,O20,O22,O24,O26,O28,O30,O32)</f>
        <v>0.25000000000000006</v>
      </c>
      <c r="J7" s="324" t="s">
        <v>19</v>
      </c>
      <c r="K7" s="325"/>
      <c r="L7" s="86">
        <f>SUM(O34,O36,O38,O40,O42,O44,O46,O48,O50,O52,O54,O56,O58,O60,O62,O64,O66,O68,O70,O72,O74,O76,O78,O80,O82,O84,O86,O88)</f>
        <v>0.24999999999999992</v>
      </c>
      <c r="M7" s="81" t="s">
        <v>20</v>
      </c>
      <c r="N7" s="85">
        <f>SUM(O90,O92,O94,O96,O98,O100,O102,O104,O106,O108,O110,O112,O114,O116,O118,O120,O122,O124,O126,O128,O130,O132,O134,O136,O138,O140,O142,O144,O146,O148)</f>
        <v>0.24999999999999997</v>
      </c>
      <c r="O7" s="80" t="s">
        <v>21</v>
      </c>
      <c r="P7" s="84">
        <f>SUM(O150,O152,O154)</f>
        <v>0.25</v>
      </c>
      <c r="Q7" s="297" t="s">
        <v>22</v>
      </c>
      <c r="R7" s="300" t="s">
        <v>23</v>
      </c>
      <c r="S7" s="300" t="s">
        <v>24</v>
      </c>
      <c r="T7" s="302" t="s">
        <v>25</v>
      </c>
      <c r="U7" s="305" t="s">
        <v>22</v>
      </c>
      <c r="V7" s="272" t="s">
        <v>23</v>
      </c>
      <c r="W7" s="272" t="s">
        <v>24</v>
      </c>
      <c r="X7" s="312" t="s">
        <v>25</v>
      </c>
      <c r="Y7" s="297" t="s">
        <v>22</v>
      </c>
      <c r="Z7" s="300" t="s">
        <v>23</v>
      </c>
      <c r="AA7" s="300" t="s">
        <v>24</v>
      </c>
      <c r="AB7" s="302" t="s">
        <v>25</v>
      </c>
      <c r="AC7" s="305" t="s">
        <v>22</v>
      </c>
      <c r="AD7" s="272" t="s">
        <v>23</v>
      </c>
      <c r="AE7" s="272" t="s">
        <v>24</v>
      </c>
      <c r="AF7" s="312" t="s">
        <v>25</v>
      </c>
      <c r="AG7" s="315" t="s">
        <v>22</v>
      </c>
      <c r="AH7" s="308" t="s">
        <v>23</v>
      </c>
      <c r="AI7" s="308" t="s">
        <v>24</v>
      </c>
      <c r="AJ7" s="309" t="s">
        <v>25</v>
      </c>
      <c r="AK7" s="305" t="s">
        <v>22</v>
      </c>
      <c r="AL7" s="272" t="s">
        <v>23</v>
      </c>
      <c r="AM7" s="272" t="s">
        <v>24</v>
      </c>
      <c r="AN7" s="312" t="s">
        <v>25</v>
      </c>
      <c r="AO7" s="315" t="s">
        <v>22</v>
      </c>
      <c r="AP7" s="308" t="s">
        <v>23</v>
      </c>
      <c r="AQ7" s="308" t="s">
        <v>24</v>
      </c>
      <c r="AR7" s="309" t="s">
        <v>25</v>
      </c>
      <c r="AS7" s="305" t="s">
        <v>22</v>
      </c>
      <c r="AT7" s="272" t="s">
        <v>23</v>
      </c>
      <c r="AU7" s="272" t="s">
        <v>24</v>
      </c>
      <c r="AV7" s="272" t="s">
        <v>25</v>
      </c>
      <c r="AW7" s="285" t="s">
        <v>22</v>
      </c>
      <c r="AX7" s="285" t="s">
        <v>23</v>
      </c>
      <c r="AY7" s="285" t="s">
        <v>24</v>
      </c>
      <c r="AZ7" s="285" t="s">
        <v>25</v>
      </c>
      <c r="BA7" s="272" t="s">
        <v>22</v>
      </c>
      <c r="BB7" s="272" t="s">
        <v>23</v>
      </c>
      <c r="BC7" s="272" t="s">
        <v>24</v>
      </c>
      <c r="BD7" s="272" t="s">
        <v>25</v>
      </c>
      <c r="BE7" s="285" t="s">
        <v>22</v>
      </c>
      <c r="BF7" s="285" t="s">
        <v>23</v>
      </c>
      <c r="BG7" s="285" t="s">
        <v>24</v>
      </c>
      <c r="BH7" s="285" t="s">
        <v>25</v>
      </c>
      <c r="BI7" s="272" t="s">
        <v>22</v>
      </c>
      <c r="BJ7" s="272" t="s">
        <v>23</v>
      </c>
      <c r="BK7" s="272" t="s">
        <v>24</v>
      </c>
      <c r="BL7" s="272" t="s">
        <v>25</v>
      </c>
      <c r="BM7" s="276" t="s">
        <v>23</v>
      </c>
      <c r="BN7" s="279" t="s">
        <v>24</v>
      </c>
      <c r="BO7" s="282" t="s">
        <v>25</v>
      </c>
      <c r="BP7" s="269" t="s">
        <v>26</v>
      </c>
      <c r="BQ7" s="269"/>
      <c r="BR7" s="269"/>
      <c r="BS7" s="269" t="s">
        <v>27</v>
      </c>
      <c r="BT7" s="269"/>
      <c r="BU7" s="269"/>
      <c r="BV7" s="269" t="s">
        <v>28</v>
      </c>
      <c r="BW7" s="269"/>
      <c r="BX7" s="269"/>
      <c r="BY7" s="269" t="s">
        <v>29</v>
      </c>
      <c r="BZ7" s="269"/>
      <c r="CA7" s="269"/>
    </row>
    <row r="8" spans="2:79" ht="29.25" customHeight="1" thickBot="1">
      <c r="B8" s="372"/>
      <c r="C8" s="373"/>
      <c r="D8" s="288" t="s">
        <v>30</v>
      </c>
      <c r="E8" s="289"/>
      <c r="F8" s="290">
        <f>SUM(I8,L8,N8,P8)</f>
        <v>0.98819047619047606</v>
      </c>
      <c r="G8" s="291"/>
      <c r="H8" s="83" t="s">
        <v>31</v>
      </c>
      <c r="I8" s="82">
        <f>SUM(O13,O15,O17,O19,O21,O23,O25,O27,O29,O31,O33)</f>
        <v>0.25000000000000006</v>
      </c>
      <c r="J8" s="326" t="s">
        <v>32</v>
      </c>
      <c r="K8" s="327"/>
      <c r="L8" s="183">
        <f>SUM(O35,O37,O39,O41,O43,O45,O47,O49,O51,O53,O55,O57,O59,O61,O63,O65,O67,O69,O71,O73,O75,O77,O79,O81,O83,O85,O87,O89)</f>
        <v>0.24235714285714274</v>
      </c>
      <c r="M8" s="92" t="s">
        <v>33</v>
      </c>
      <c r="N8" s="79">
        <f>SUM(O91,O93,O95,O97,O99,O101,O103,O105,O107,O109,O111,O113,O115,O117,O119,O121,O123,O125,O127,O129,O131,O133,O135,O137,O139,O141,O143,O145,O147,O149)</f>
        <v>0.24583333333333329</v>
      </c>
      <c r="O8" s="80" t="s">
        <v>34</v>
      </c>
      <c r="P8" s="82">
        <f>SUM(O151,O153,O155)</f>
        <v>0.25</v>
      </c>
      <c r="Q8" s="298"/>
      <c r="R8" s="280"/>
      <c r="S8" s="280"/>
      <c r="T8" s="303"/>
      <c r="U8" s="306"/>
      <c r="V8" s="273"/>
      <c r="W8" s="273"/>
      <c r="X8" s="313"/>
      <c r="Y8" s="298"/>
      <c r="Z8" s="280"/>
      <c r="AA8" s="280"/>
      <c r="AB8" s="303"/>
      <c r="AC8" s="306"/>
      <c r="AD8" s="273"/>
      <c r="AE8" s="273"/>
      <c r="AF8" s="313"/>
      <c r="AG8" s="316"/>
      <c r="AH8" s="286"/>
      <c r="AI8" s="286"/>
      <c r="AJ8" s="310"/>
      <c r="AK8" s="306"/>
      <c r="AL8" s="273"/>
      <c r="AM8" s="273"/>
      <c r="AN8" s="313"/>
      <c r="AO8" s="316"/>
      <c r="AP8" s="286"/>
      <c r="AQ8" s="286"/>
      <c r="AR8" s="310"/>
      <c r="AS8" s="306"/>
      <c r="AT8" s="273"/>
      <c r="AU8" s="273"/>
      <c r="AV8" s="273"/>
      <c r="AW8" s="286"/>
      <c r="AX8" s="286"/>
      <c r="AY8" s="286"/>
      <c r="AZ8" s="286"/>
      <c r="BA8" s="273"/>
      <c r="BB8" s="273"/>
      <c r="BC8" s="273"/>
      <c r="BD8" s="273"/>
      <c r="BE8" s="286"/>
      <c r="BF8" s="286"/>
      <c r="BG8" s="286"/>
      <c r="BH8" s="286"/>
      <c r="BI8" s="273"/>
      <c r="BJ8" s="273"/>
      <c r="BK8" s="273"/>
      <c r="BL8" s="273"/>
      <c r="BM8" s="277"/>
      <c r="BN8" s="280"/>
      <c r="BO8" s="283"/>
      <c r="BP8" s="269"/>
      <c r="BQ8" s="269"/>
      <c r="BR8" s="269"/>
      <c r="BS8" s="269"/>
      <c r="BT8" s="269"/>
      <c r="BU8" s="269"/>
      <c r="BV8" s="269"/>
      <c r="BW8" s="269"/>
      <c r="BX8" s="269"/>
      <c r="BY8" s="269"/>
      <c r="BZ8" s="269"/>
      <c r="CA8" s="269"/>
    </row>
    <row r="9" spans="2:79" ht="6" customHeight="1" thickBot="1">
      <c r="B9" s="292"/>
      <c r="C9" s="293"/>
      <c r="D9" s="293"/>
      <c r="E9" s="293"/>
      <c r="F9" s="293"/>
      <c r="G9" s="293"/>
      <c r="H9" s="293"/>
      <c r="I9" s="293"/>
      <c r="J9" s="293"/>
      <c r="K9" s="293"/>
      <c r="L9" s="293"/>
      <c r="M9" s="293"/>
      <c r="N9" s="293"/>
      <c r="O9" s="293"/>
      <c r="P9" s="293"/>
      <c r="Q9" s="298"/>
      <c r="R9" s="280"/>
      <c r="S9" s="280"/>
      <c r="T9" s="303"/>
      <c r="U9" s="306"/>
      <c r="V9" s="273"/>
      <c r="W9" s="273"/>
      <c r="X9" s="313"/>
      <c r="Y9" s="298"/>
      <c r="Z9" s="280"/>
      <c r="AA9" s="280"/>
      <c r="AB9" s="303"/>
      <c r="AC9" s="306"/>
      <c r="AD9" s="273"/>
      <c r="AE9" s="273"/>
      <c r="AF9" s="313"/>
      <c r="AG9" s="316"/>
      <c r="AH9" s="286"/>
      <c r="AI9" s="286"/>
      <c r="AJ9" s="310"/>
      <c r="AK9" s="306"/>
      <c r="AL9" s="273"/>
      <c r="AM9" s="273"/>
      <c r="AN9" s="313"/>
      <c r="AO9" s="316"/>
      <c r="AP9" s="286"/>
      <c r="AQ9" s="286"/>
      <c r="AR9" s="310"/>
      <c r="AS9" s="306"/>
      <c r="AT9" s="273"/>
      <c r="AU9" s="273"/>
      <c r="AV9" s="273"/>
      <c r="AW9" s="286"/>
      <c r="AX9" s="286"/>
      <c r="AY9" s="286"/>
      <c r="AZ9" s="286"/>
      <c r="BA9" s="273"/>
      <c r="BB9" s="273"/>
      <c r="BC9" s="273"/>
      <c r="BD9" s="273"/>
      <c r="BE9" s="286"/>
      <c r="BF9" s="286"/>
      <c r="BG9" s="286"/>
      <c r="BH9" s="286"/>
      <c r="BI9" s="273"/>
      <c r="BJ9" s="273"/>
      <c r="BK9" s="273"/>
      <c r="BL9" s="273"/>
      <c r="BM9" s="277"/>
      <c r="BN9" s="280"/>
      <c r="BO9" s="283"/>
      <c r="BP9" s="269"/>
      <c r="BQ9" s="269"/>
      <c r="BR9" s="269"/>
      <c r="BS9" s="269"/>
      <c r="BT9" s="269"/>
      <c r="BU9" s="269"/>
      <c r="BV9" s="269"/>
      <c r="BW9" s="269"/>
      <c r="BX9" s="269"/>
      <c r="BY9" s="269"/>
      <c r="BZ9" s="269"/>
      <c r="CA9" s="269"/>
    </row>
    <row r="10" spans="2:79" ht="15" customHeight="1">
      <c r="B10" s="294" t="s">
        <v>35</v>
      </c>
      <c r="C10" s="275" t="s">
        <v>36</v>
      </c>
      <c r="D10" s="275" t="s">
        <v>37</v>
      </c>
      <c r="E10" s="275" t="s">
        <v>38</v>
      </c>
      <c r="F10" s="275" t="s">
        <v>39</v>
      </c>
      <c r="G10" s="275" t="s">
        <v>40</v>
      </c>
      <c r="H10" s="275" t="s">
        <v>41</v>
      </c>
      <c r="I10" s="275" t="s">
        <v>42</v>
      </c>
      <c r="J10" s="275" t="s">
        <v>43</v>
      </c>
      <c r="K10" s="275" t="s">
        <v>44</v>
      </c>
      <c r="L10" s="275" t="s">
        <v>45</v>
      </c>
      <c r="M10" s="275" t="s">
        <v>46</v>
      </c>
      <c r="N10" s="318" t="s">
        <v>47</v>
      </c>
      <c r="O10" s="320" t="s">
        <v>48</v>
      </c>
      <c r="P10" s="322" t="s">
        <v>49</v>
      </c>
      <c r="Q10" s="298"/>
      <c r="R10" s="280"/>
      <c r="S10" s="280"/>
      <c r="T10" s="303"/>
      <c r="U10" s="306"/>
      <c r="V10" s="273"/>
      <c r="W10" s="273"/>
      <c r="X10" s="313"/>
      <c r="Y10" s="298"/>
      <c r="Z10" s="280"/>
      <c r="AA10" s="280"/>
      <c r="AB10" s="303"/>
      <c r="AC10" s="306"/>
      <c r="AD10" s="273"/>
      <c r="AE10" s="273"/>
      <c r="AF10" s="313"/>
      <c r="AG10" s="316"/>
      <c r="AH10" s="286"/>
      <c r="AI10" s="286"/>
      <c r="AJ10" s="310"/>
      <c r="AK10" s="306"/>
      <c r="AL10" s="273"/>
      <c r="AM10" s="273"/>
      <c r="AN10" s="313"/>
      <c r="AO10" s="316"/>
      <c r="AP10" s="286"/>
      <c r="AQ10" s="286"/>
      <c r="AR10" s="310"/>
      <c r="AS10" s="306"/>
      <c r="AT10" s="273"/>
      <c r="AU10" s="273"/>
      <c r="AV10" s="273"/>
      <c r="AW10" s="286"/>
      <c r="AX10" s="286"/>
      <c r="AY10" s="286"/>
      <c r="AZ10" s="286"/>
      <c r="BA10" s="273"/>
      <c r="BB10" s="273"/>
      <c r="BC10" s="273"/>
      <c r="BD10" s="273"/>
      <c r="BE10" s="286"/>
      <c r="BF10" s="286"/>
      <c r="BG10" s="286"/>
      <c r="BH10" s="286"/>
      <c r="BI10" s="273"/>
      <c r="BJ10" s="273"/>
      <c r="BK10" s="273"/>
      <c r="BL10" s="273"/>
      <c r="BM10" s="277"/>
      <c r="BN10" s="280"/>
      <c r="BO10" s="283"/>
      <c r="BP10" s="269"/>
      <c r="BQ10" s="269"/>
      <c r="BR10" s="269"/>
      <c r="BS10" s="269"/>
      <c r="BT10" s="269"/>
      <c r="BU10" s="269"/>
      <c r="BV10" s="269"/>
      <c r="BW10" s="269"/>
      <c r="BX10" s="269"/>
      <c r="BY10" s="269"/>
      <c r="BZ10" s="269"/>
      <c r="CA10" s="269"/>
    </row>
    <row r="11" spans="2:79" ht="27" customHeight="1" thickBot="1">
      <c r="B11" s="294"/>
      <c r="C11" s="275"/>
      <c r="D11" s="275"/>
      <c r="E11" s="275"/>
      <c r="F11" s="275"/>
      <c r="G11" s="275"/>
      <c r="H11" s="275"/>
      <c r="I11" s="275"/>
      <c r="J11" s="275"/>
      <c r="K11" s="275"/>
      <c r="L11" s="275"/>
      <c r="M11" s="275"/>
      <c r="N11" s="319"/>
      <c r="O11" s="321"/>
      <c r="P11" s="323"/>
      <c r="Q11" s="299"/>
      <c r="R11" s="301"/>
      <c r="S11" s="301"/>
      <c r="T11" s="304"/>
      <c r="U11" s="307"/>
      <c r="V11" s="274"/>
      <c r="W11" s="274"/>
      <c r="X11" s="314"/>
      <c r="Y11" s="299"/>
      <c r="Z11" s="301"/>
      <c r="AA11" s="301"/>
      <c r="AB11" s="304"/>
      <c r="AC11" s="307"/>
      <c r="AD11" s="274"/>
      <c r="AE11" s="274"/>
      <c r="AF11" s="314"/>
      <c r="AG11" s="317"/>
      <c r="AH11" s="287"/>
      <c r="AI11" s="287"/>
      <c r="AJ11" s="311"/>
      <c r="AK11" s="307"/>
      <c r="AL11" s="274"/>
      <c r="AM11" s="274"/>
      <c r="AN11" s="314"/>
      <c r="AO11" s="317"/>
      <c r="AP11" s="287"/>
      <c r="AQ11" s="287"/>
      <c r="AR11" s="311"/>
      <c r="AS11" s="307"/>
      <c r="AT11" s="274"/>
      <c r="AU11" s="274"/>
      <c r="AV11" s="274"/>
      <c r="AW11" s="287"/>
      <c r="AX11" s="287"/>
      <c r="AY11" s="287"/>
      <c r="AZ11" s="287"/>
      <c r="BA11" s="274"/>
      <c r="BB11" s="274"/>
      <c r="BC11" s="274"/>
      <c r="BD11" s="274"/>
      <c r="BE11" s="287"/>
      <c r="BF11" s="287"/>
      <c r="BG11" s="287"/>
      <c r="BH11" s="287"/>
      <c r="BI11" s="274"/>
      <c r="BJ11" s="274"/>
      <c r="BK11" s="274"/>
      <c r="BL11" s="274"/>
      <c r="BM11" s="278"/>
      <c r="BN11" s="281"/>
      <c r="BO11" s="284"/>
      <c r="BP11" s="269"/>
      <c r="BQ11" s="269"/>
      <c r="BR11" s="269"/>
      <c r="BS11" s="269"/>
      <c r="BT11" s="269"/>
      <c r="BU11" s="269"/>
      <c r="BV11" s="269"/>
      <c r="BW11" s="269"/>
      <c r="BX11" s="269"/>
      <c r="BY11" s="269"/>
      <c r="BZ11" s="269"/>
      <c r="CA11" s="269"/>
    </row>
    <row r="12" spans="2:79" ht="30.95" customHeight="1" thickBot="1">
      <c r="B12" s="205">
        <v>1</v>
      </c>
      <c r="C12" s="214" t="s">
        <v>50</v>
      </c>
      <c r="D12" s="214" t="s">
        <v>51</v>
      </c>
      <c r="E12" s="213" t="s">
        <v>52</v>
      </c>
      <c r="F12" s="213" t="s">
        <v>53</v>
      </c>
      <c r="G12" s="270" t="s">
        <v>54</v>
      </c>
      <c r="H12" s="295" t="s">
        <v>55</v>
      </c>
      <c r="I12" s="296" t="s">
        <v>56</v>
      </c>
      <c r="J12" s="201" t="s">
        <v>57</v>
      </c>
      <c r="K12" s="201" t="s">
        <v>58</v>
      </c>
      <c r="L12" s="262">
        <v>43834</v>
      </c>
      <c r="M12" s="262">
        <v>44196</v>
      </c>
      <c r="N12" s="42" t="s">
        <v>59</v>
      </c>
      <c r="O12" s="60">
        <v>2.2727272727272728E-2</v>
      </c>
      <c r="P12" s="129">
        <f t="shared" ref="P12:P26" si="0">SUM(Q12:BO12)</f>
        <v>1</v>
      </c>
      <c r="Q12" s="93"/>
      <c r="R12" s="78"/>
      <c r="S12" s="78"/>
      <c r="T12" s="94"/>
      <c r="U12" s="78"/>
      <c r="V12" s="78"/>
      <c r="W12" s="78"/>
      <c r="X12" s="134"/>
      <c r="Y12" s="93"/>
      <c r="Z12" s="78"/>
      <c r="AA12" s="78"/>
      <c r="AB12" s="94"/>
      <c r="AC12" s="78"/>
      <c r="AD12" s="76"/>
      <c r="AE12" s="76"/>
      <c r="AF12" s="75"/>
      <c r="AG12" s="148"/>
      <c r="AH12" s="77"/>
      <c r="AI12" s="77"/>
      <c r="AJ12" s="149"/>
      <c r="AK12" s="78"/>
      <c r="AL12" s="76"/>
      <c r="AM12" s="76"/>
      <c r="AN12" s="75"/>
      <c r="AO12" s="148">
        <v>0.33</v>
      </c>
      <c r="AP12" s="77"/>
      <c r="AQ12" s="77"/>
      <c r="AR12" s="149"/>
      <c r="AS12" s="78"/>
      <c r="AT12" s="76"/>
      <c r="AU12" s="76"/>
      <c r="AV12" s="76"/>
      <c r="AW12" s="77"/>
      <c r="AX12" s="77"/>
      <c r="AY12" s="77"/>
      <c r="AZ12" s="77"/>
      <c r="BA12" s="76">
        <v>0.33</v>
      </c>
      <c r="BB12" s="76"/>
      <c r="BC12" s="76"/>
      <c r="BD12" s="76"/>
      <c r="BE12" s="77"/>
      <c r="BF12" s="77"/>
      <c r="BG12" s="77"/>
      <c r="BH12" s="77"/>
      <c r="BI12" s="76"/>
      <c r="BJ12" s="76"/>
      <c r="BK12" s="75"/>
      <c r="BL12" s="74">
        <v>0.34</v>
      </c>
      <c r="BM12" s="74"/>
      <c r="BN12" s="74"/>
      <c r="BO12" s="176"/>
      <c r="BP12" s="193"/>
      <c r="BQ12" s="193"/>
      <c r="BR12" s="193"/>
      <c r="BS12" s="268" t="s">
        <v>60</v>
      </c>
      <c r="BT12" s="268"/>
      <c r="BU12" s="268"/>
      <c r="BV12" s="268" t="s">
        <v>61</v>
      </c>
      <c r="BW12" s="268"/>
      <c r="BX12" s="268"/>
      <c r="BY12" s="268" t="s">
        <v>62</v>
      </c>
      <c r="BZ12" s="268"/>
      <c r="CA12" s="268"/>
    </row>
    <row r="13" spans="2:79" ht="84.75" customHeight="1">
      <c r="B13" s="206"/>
      <c r="C13" s="200"/>
      <c r="D13" s="200"/>
      <c r="E13" s="201"/>
      <c r="F13" s="201"/>
      <c r="G13" s="271"/>
      <c r="H13" s="254"/>
      <c r="I13" s="264"/>
      <c r="J13" s="201"/>
      <c r="K13" s="201"/>
      <c r="L13" s="262"/>
      <c r="M13" s="262"/>
      <c r="N13" s="16" t="s">
        <v>63</v>
      </c>
      <c r="O13" s="20">
        <f>P13*O12</f>
        <v>2.2727272727272728E-2</v>
      </c>
      <c r="P13" s="129">
        <f t="shared" si="0"/>
        <v>1</v>
      </c>
      <c r="Q13" s="95"/>
      <c r="R13" s="28"/>
      <c r="S13" s="28"/>
      <c r="T13" s="96"/>
      <c r="U13" s="30"/>
      <c r="V13" s="28"/>
      <c r="W13" s="28"/>
      <c r="X13" s="29"/>
      <c r="Y13" s="95"/>
      <c r="Z13" s="28"/>
      <c r="AA13" s="28"/>
      <c r="AB13" s="96"/>
      <c r="AC13" s="30"/>
      <c r="AD13" s="28"/>
      <c r="AE13" s="28"/>
      <c r="AF13" s="29"/>
      <c r="AG13" s="95"/>
      <c r="AH13" s="28"/>
      <c r="AI13" s="28"/>
      <c r="AJ13" s="96"/>
      <c r="AK13" s="30"/>
      <c r="AL13" s="28"/>
      <c r="AM13" s="28"/>
      <c r="AN13" s="29"/>
      <c r="AO13" s="95">
        <v>0.33</v>
      </c>
      <c r="AP13" s="28"/>
      <c r="AQ13" s="28"/>
      <c r="AR13" s="96"/>
      <c r="AS13" s="30"/>
      <c r="AT13" s="28"/>
      <c r="AU13" s="28"/>
      <c r="AV13" s="28"/>
      <c r="AW13" s="28"/>
      <c r="AX13" s="28"/>
      <c r="AY13" s="28"/>
      <c r="AZ13" s="28"/>
      <c r="BA13" s="28">
        <v>0.33</v>
      </c>
      <c r="BB13" s="28"/>
      <c r="BC13" s="28"/>
      <c r="BD13" s="28"/>
      <c r="BE13" s="28"/>
      <c r="BF13" s="28"/>
      <c r="BG13" s="28"/>
      <c r="BH13" s="28"/>
      <c r="BI13" s="28"/>
      <c r="BJ13" s="28"/>
      <c r="BK13" s="29"/>
      <c r="BL13" s="28">
        <v>0.34</v>
      </c>
      <c r="BM13" s="28"/>
      <c r="BN13" s="28"/>
      <c r="BO13" s="29"/>
      <c r="BP13" s="193"/>
      <c r="BQ13" s="193"/>
      <c r="BR13" s="193"/>
      <c r="BS13" s="268"/>
      <c r="BT13" s="268"/>
      <c r="BU13" s="268"/>
      <c r="BV13" s="268"/>
      <c r="BW13" s="268"/>
      <c r="BX13" s="268"/>
      <c r="BY13" s="268"/>
      <c r="BZ13" s="268"/>
      <c r="CA13" s="268"/>
    </row>
    <row r="14" spans="2:79" ht="84.75" customHeight="1">
      <c r="B14" s="211">
        <v>2</v>
      </c>
      <c r="C14" s="200" t="s">
        <v>50</v>
      </c>
      <c r="D14" s="200" t="s">
        <v>51</v>
      </c>
      <c r="E14" s="201" t="s">
        <v>52</v>
      </c>
      <c r="F14" s="201" t="s">
        <v>53</v>
      </c>
      <c r="G14" s="271" t="s">
        <v>54</v>
      </c>
      <c r="H14" s="254" t="s">
        <v>64</v>
      </c>
      <c r="I14" s="264" t="s">
        <v>65</v>
      </c>
      <c r="J14" s="201" t="s">
        <v>57</v>
      </c>
      <c r="K14" s="201" t="s">
        <v>58</v>
      </c>
      <c r="L14" s="262">
        <v>43834</v>
      </c>
      <c r="M14" s="262">
        <v>44196</v>
      </c>
      <c r="N14" s="16" t="s">
        <v>59</v>
      </c>
      <c r="O14" s="60">
        <v>2.2727272727272728E-2</v>
      </c>
      <c r="P14" s="130">
        <f t="shared" si="0"/>
        <v>1</v>
      </c>
      <c r="Q14" s="97"/>
      <c r="R14" s="73"/>
      <c r="S14" s="73"/>
      <c r="T14" s="98"/>
      <c r="U14" s="73"/>
      <c r="V14" s="73"/>
      <c r="W14" s="73"/>
      <c r="X14" s="135"/>
      <c r="Y14" s="97"/>
      <c r="Z14" s="73"/>
      <c r="AA14" s="73"/>
      <c r="AB14" s="98"/>
      <c r="AC14" s="73"/>
      <c r="AD14" s="71"/>
      <c r="AE14" s="71"/>
      <c r="AF14" s="70"/>
      <c r="AG14" s="150"/>
      <c r="AH14" s="72"/>
      <c r="AI14" s="72"/>
      <c r="AJ14" s="151"/>
      <c r="AK14" s="73"/>
      <c r="AL14" s="71"/>
      <c r="AM14" s="71"/>
      <c r="AN14" s="70"/>
      <c r="AO14" s="150">
        <v>0.33</v>
      </c>
      <c r="AP14" s="72"/>
      <c r="AQ14" s="72"/>
      <c r="AR14" s="151"/>
      <c r="AS14" s="73"/>
      <c r="AT14" s="71"/>
      <c r="AU14" s="71"/>
      <c r="AV14" s="71"/>
      <c r="AW14" s="72"/>
      <c r="AX14" s="72"/>
      <c r="AY14" s="72"/>
      <c r="AZ14" s="72"/>
      <c r="BA14" s="71">
        <v>0.33</v>
      </c>
      <c r="BB14" s="71"/>
      <c r="BC14" s="71"/>
      <c r="BD14" s="71"/>
      <c r="BE14" s="72"/>
      <c r="BF14" s="72"/>
      <c r="BG14" s="72"/>
      <c r="BH14" s="72"/>
      <c r="BI14" s="71"/>
      <c r="BJ14" s="71"/>
      <c r="BK14" s="70"/>
      <c r="BL14" s="31">
        <v>0.34</v>
      </c>
      <c r="BM14" s="31"/>
      <c r="BN14" s="31"/>
      <c r="BO14" s="177"/>
      <c r="BP14" s="193"/>
      <c r="BQ14" s="193"/>
      <c r="BR14" s="193"/>
      <c r="BS14" s="268" t="s">
        <v>66</v>
      </c>
      <c r="BT14" s="268"/>
      <c r="BU14" s="268"/>
      <c r="BV14" s="268" t="s">
        <v>66</v>
      </c>
      <c r="BW14" s="268"/>
      <c r="BX14" s="268"/>
      <c r="BY14" s="268" t="s">
        <v>67</v>
      </c>
      <c r="BZ14" s="268"/>
      <c r="CA14" s="268"/>
    </row>
    <row r="15" spans="2:79" ht="84.75" customHeight="1">
      <c r="B15" s="206"/>
      <c r="C15" s="200"/>
      <c r="D15" s="200"/>
      <c r="E15" s="201"/>
      <c r="F15" s="201"/>
      <c r="G15" s="271"/>
      <c r="H15" s="254"/>
      <c r="I15" s="264"/>
      <c r="J15" s="201"/>
      <c r="K15" s="201"/>
      <c r="L15" s="262"/>
      <c r="M15" s="262"/>
      <c r="N15" s="16" t="s">
        <v>63</v>
      </c>
      <c r="O15" s="20">
        <f>P15*O14</f>
        <v>2.2727272727272728E-2</v>
      </c>
      <c r="P15" s="130">
        <f t="shared" si="0"/>
        <v>1</v>
      </c>
      <c r="Q15" s="99"/>
      <c r="R15" s="66"/>
      <c r="S15" s="66"/>
      <c r="T15" s="100"/>
      <c r="U15" s="66"/>
      <c r="V15" s="66"/>
      <c r="W15" s="66"/>
      <c r="X15" s="136"/>
      <c r="Y15" s="99"/>
      <c r="Z15" s="66"/>
      <c r="AA15" s="66"/>
      <c r="AB15" s="100"/>
      <c r="AC15" s="66"/>
      <c r="AD15" s="65"/>
      <c r="AE15" s="65"/>
      <c r="AF15" s="64"/>
      <c r="AG15" s="99"/>
      <c r="AH15" s="65"/>
      <c r="AI15" s="65"/>
      <c r="AJ15" s="152"/>
      <c r="AK15" s="66"/>
      <c r="AL15" s="65"/>
      <c r="AM15" s="65"/>
      <c r="AN15" s="64"/>
      <c r="AO15" s="99">
        <v>0.33</v>
      </c>
      <c r="AP15" s="65"/>
      <c r="AQ15" s="65"/>
      <c r="AR15" s="152"/>
      <c r="AS15" s="66"/>
      <c r="AT15" s="65"/>
      <c r="AU15" s="65"/>
      <c r="AV15" s="65"/>
      <c r="AW15" s="65"/>
      <c r="AX15" s="65"/>
      <c r="AY15" s="65"/>
      <c r="AZ15" s="65"/>
      <c r="BA15" s="65">
        <v>0.33</v>
      </c>
      <c r="BB15" s="65"/>
      <c r="BC15" s="65"/>
      <c r="BD15" s="65"/>
      <c r="BE15" s="65"/>
      <c r="BF15" s="65"/>
      <c r="BG15" s="65"/>
      <c r="BH15" s="65"/>
      <c r="BI15" s="65"/>
      <c r="BJ15" s="65"/>
      <c r="BK15" s="64"/>
      <c r="BL15" s="28">
        <v>0.34</v>
      </c>
      <c r="BM15" s="28"/>
      <c r="BN15" s="28"/>
      <c r="BO15" s="29"/>
      <c r="BP15" s="193"/>
      <c r="BQ15" s="193"/>
      <c r="BR15" s="193"/>
      <c r="BS15" s="268"/>
      <c r="BT15" s="268"/>
      <c r="BU15" s="268"/>
      <c r="BV15" s="268"/>
      <c r="BW15" s="268"/>
      <c r="BX15" s="268"/>
      <c r="BY15" s="268"/>
      <c r="BZ15" s="268"/>
      <c r="CA15" s="268"/>
    </row>
    <row r="16" spans="2:79" ht="84.75" customHeight="1">
      <c r="B16" s="211">
        <v>3</v>
      </c>
      <c r="C16" s="200" t="s">
        <v>50</v>
      </c>
      <c r="D16" s="200" t="s">
        <v>51</v>
      </c>
      <c r="E16" s="201" t="s">
        <v>52</v>
      </c>
      <c r="F16" s="201" t="s">
        <v>53</v>
      </c>
      <c r="G16" s="271" t="s">
        <v>54</v>
      </c>
      <c r="H16" s="254" t="s">
        <v>68</v>
      </c>
      <c r="I16" s="264" t="s">
        <v>69</v>
      </c>
      <c r="J16" s="201" t="s">
        <v>57</v>
      </c>
      <c r="K16" s="201" t="s">
        <v>58</v>
      </c>
      <c r="L16" s="262">
        <v>43586</v>
      </c>
      <c r="M16" s="262">
        <v>44104</v>
      </c>
      <c r="N16" s="16" t="s">
        <v>59</v>
      </c>
      <c r="O16" s="60">
        <v>2.2727272727272728E-2</v>
      </c>
      <c r="P16" s="130">
        <f t="shared" si="0"/>
        <v>1</v>
      </c>
      <c r="Q16" s="101"/>
      <c r="R16" s="69"/>
      <c r="S16" s="69"/>
      <c r="T16" s="102"/>
      <c r="U16" s="69"/>
      <c r="V16" s="69"/>
      <c r="W16" s="69"/>
      <c r="X16" s="137"/>
      <c r="Y16" s="101"/>
      <c r="Z16" s="69"/>
      <c r="AA16" s="69"/>
      <c r="AB16" s="102"/>
      <c r="AC16" s="69"/>
      <c r="AD16" s="68"/>
      <c r="AE16" s="68"/>
      <c r="AF16" s="67"/>
      <c r="AG16" s="99"/>
      <c r="AH16" s="65"/>
      <c r="AI16" s="65"/>
      <c r="AJ16" s="152"/>
      <c r="AK16" s="69"/>
      <c r="AL16" s="68"/>
      <c r="AM16" s="68"/>
      <c r="AN16" s="67"/>
      <c r="AO16" s="99">
        <v>0.33</v>
      </c>
      <c r="AP16" s="65"/>
      <c r="AQ16" s="65"/>
      <c r="AR16" s="152"/>
      <c r="AS16" s="69"/>
      <c r="AT16" s="68"/>
      <c r="AU16" s="68"/>
      <c r="AV16" s="68"/>
      <c r="AW16" s="65"/>
      <c r="AX16" s="65"/>
      <c r="AY16" s="65"/>
      <c r="AZ16" s="65"/>
      <c r="BA16" s="68">
        <v>0.67</v>
      </c>
      <c r="BB16" s="68"/>
      <c r="BC16" s="68"/>
      <c r="BD16" s="68"/>
      <c r="BE16" s="65"/>
      <c r="BF16" s="65"/>
      <c r="BG16" s="65"/>
      <c r="BH16" s="65"/>
      <c r="BI16" s="68"/>
      <c r="BJ16" s="68"/>
      <c r="BK16" s="67"/>
      <c r="BL16" s="31"/>
      <c r="BM16" s="31"/>
      <c r="BN16" s="31"/>
      <c r="BO16" s="177"/>
      <c r="BP16" s="193"/>
      <c r="BQ16" s="193"/>
      <c r="BR16" s="193"/>
      <c r="BS16" s="268" t="s">
        <v>70</v>
      </c>
      <c r="BT16" s="268"/>
      <c r="BU16" s="268"/>
      <c r="BV16" s="268" t="s">
        <v>71</v>
      </c>
      <c r="BW16" s="268"/>
      <c r="BX16" s="268"/>
      <c r="BY16" s="268" t="s">
        <v>72</v>
      </c>
      <c r="BZ16" s="268"/>
      <c r="CA16" s="268"/>
    </row>
    <row r="17" spans="2:79" ht="84.75" customHeight="1">
      <c r="B17" s="206"/>
      <c r="C17" s="200"/>
      <c r="D17" s="200"/>
      <c r="E17" s="201"/>
      <c r="F17" s="201"/>
      <c r="G17" s="271"/>
      <c r="H17" s="254"/>
      <c r="I17" s="264"/>
      <c r="J17" s="201"/>
      <c r="K17" s="201"/>
      <c r="L17" s="262"/>
      <c r="M17" s="262"/>
      <c r="N17" s="16" t="s">
        <v>63</v>
      </c>
      <c r="O17" s="20">
        <f>P17*O16</f>
        <v>2.2727272727272728E-2</v>
      </c>
      <c r="P17" s="130">
        <f t="shared" si="0"/>
        <v>1</v>
      </c>
      <c r="Q17" s="99"/>
      <c r="R17" s="66"/>
      <c r="S17" s="66"/>
      <c r="T17" s="100"/>
      <c r="U17" s="66"/>
      <c r="V17" s="66"/>
      <c r="W17" s="66"/>
      <c r="X17" s="136"/>
      <c r="Y17" s="99"/>
      <c r="Z17" s="66"/>
      <c r="AA17" s="66"/>
      <c r="AB17" s="100"/>
      <c r="AC17" s="66"/>
      <c r="AD17" s="65"/>
      <c r="AE17" s="65"/>
      <c r="AF17" s="64"/>
      <c r="AG17" s="99"/>
      <c r="AH17" s="65"/>
      <c r="AI17" s="65"/>
      <c r="AJ17" s="152"/>
      <c r="AK17" s="66"/>
      <c r="AL17" s="65"/>
      <c r="AM17" s="65"/>
      <c r="AN17" s="64"/>
      <c r="AO17" s="99">
        <v>0.33</v>
      </c>
      <c r="AP17" s="65"/>
      <c r="AQ17" s="65"/>
      <c r="AR17" s="152"/>
      <c r="AS17" s="66"/>
      <c r="AT17" s="65"/>
      <c r="AU17" s="65"/>
      <c r="AV17" s="65"/>
      <c r="AW17" s="65"/>
      <c r="AX17" s="65"/>
      <c r="AY17" s="65"/>
      <c r="AZ17" s="65"/>
      <c r="BA17" s="65">
        <v>0.67</v>
      </c>
      <c r="BB17" s="65"/>
      <c r="BC17" s="65"/>
      <c r="BD17" s="65"/>
      <c r="BE17" s="65"/>
      <c r="BF17" s="65"/>
      <c r="BG17" s="65"/>
      <c r="BH17" s="65"/>
      <c r="BI17" s="65"/>
      <c r="BJ17" s="65"/>
      <c r="BK17" s="64"/>
      <c r="BL17" s="28"/>
      <c r="BM17" s="28"/>
      <c r="BN17" s="28"/>
      <c r="BO17" s="29"/>
      <c r="BP17" s="193"/>
      <c r="BQ17" s="193"/>
      <c r="BR17" s="193"/>
      <c r="BS17" s="268"/>
      <c r="BT17" s="268"/>
      <c r="BU17" s="268"/>
      <c r="BV17" s="268"/>
      <c r="BW17" s="268"/>
      <c r="BX17" s="268"/>
      <c r="BY17" s="268"/>
      <c r="BZ17" s="268"/>
      <c r="CA17" s="268"/>
    </row>
    <row r="18" spans="2:79" ht="84.75" customHeight="1">
      <c r="B18" s="211">
        <v>4</v>
      </c>
      <c r="C18" s="200" t="s">
        <v>73</v>
      </c>
      <c r="D18" s="200" t="s">
        <v>74</v>
      </c>
      <c r="E18" s="201" t="s">
        <v>75</v>
      </c>
      <c r="F18" s="201" t="s">
        <v>76</v>
      </c>
      <c r="G18" s="271" t="s">
        <v>54</v>
      </c>
      <c r="H18" s="254" t="s">
        <v>77</v>
      </c>
      <c r="I18" s="264" t="s">
        <v>78</v>
      </c>
      <c r="J18" s="201" t="s">
        <v>79</v>
      </c>
      <c r="K18" s="201" t="s">
        <v>58</v>
      </c>
      <c r="L18" s="228">
        <v>43834</v>
      </c>
      <c r="M18" s="228">
        <v>44185</v>
      </c>
      <c r="N18" s="16" t="s">
        <v>59</v>
      </c>
      <c r="O18" s="60">
        <v>2.2727272727272728E-2</v>
      </c>
      <c r="P18" s="130">
        <f t="shared" si="0"/>
        <v>1</v>
      </c>
      <c r="Q18" s="103"/>
      <c r="R18" s="56"/>
      <c r="S18" s="56"/>
      <c r="T18" s="104"/>
      <c r="U18" s="56"/>
      <c r="V18" s="56"/>
      <c r="W18" s="56"/>
      <c r="X18" s="138"/>
      <c r="Y18" s="103"/>
      <c r="Z18" s="56"/>
      <c r="AA18" s="56"/>
      <c r="AB18" s="104"/>
      <c r="AC18" s="56"/>
      <c r="AD18" s="54"/>
      <c r="AE18" s="54"/>
      <c r="AF18" s="53"/>
      <c r="AG18" s="153"/>
      <c r="AH18" s="55"/>
      <c r="AI18" s="55"/>
      <c r="AJ18" s="154"/>
      <c r="AK18" s="56"/>
      <c r="AL18" s="54"/>
      <c r="AM18" s="54"/>
      <c r="AN18" s="53"/>
      <c r="AO18" s="153">
        <v>0.33</v>
      </c>
      <c r="AP18" s="55"/>
      <c r="AQ18" s="55"/>
      <c r="AR18" s="154"/>
      <c r="AS18" s="56"/>
      <c r="AT18" s="54"/>
      <c r="AU18" s="54"/>
      <c r="AV18" s="54"/>
      <c r="AW18" s="55"/>
      <c r="AX18" s="55"/>
      <c r="AY18" s="55"/>
      <c r="AZ18" s="55"/>
      <c r="BA18" s="54">
        <v>0.33</v>
      </c>
      <c r="BB18" s="54"/>
      <c r="BC18" s="54"/>
      <c r="BD18" s="54"/>
      <c r="BE18" s="55"/>
      <c r="BF18" s="55"/>
      <c r="BG18" s="55"/>
      <c r="BH18" s="55"/>
      <c r="BI18" s="54"/>
      <c r="BJ18" s="54"/>
      <c r="BK18" s="53"/>
      <c r="BL18" s="9">
        <v>0.34</v>
      </c>
      <c r="BM18" s="9"/>
      <c r="BN18" s="9"/>
      <c r="BO18" s="178"/>
      <c r="BP18" s="193"/>
      <c r="BQ18" s="193"/>
      <c r="BR18" s="193"/>
      <c r="BS18" s="194"/>
      <c r="BT18" s="194"/>
      <c r="BU18" s="194"/>
      <c r="BV18" s="268" t="s">
        <v>80</v>
      </c>
      <c r="BW18" s="268"/>
      <c r="BX18" s="268"/>
      <c r="BY18" s="193"/>
      <c r="BZ18" s="193"/>
      <c r="CA18" s="193"/>
    </row>
    <row r="19" spans="2:79" ht="84.75" customHeight="1">
      <c r="B19" s="206"/>
      <c r="C19" s="200"/>
      <c r="D19" s="200"/>
      <c r="E19" s="201"/>
      <c r="F19" s="201"/>
      <c r="G19" s="271"/>
      <c r="H19" s="254"/>
      <c r="I19" s="264"/>
      <c r="J19" s="201"/>
      <c r="K19" s="201"/>
      <c r="L19" s="228"/>
      <c r="M19" s="228"/>
      <c r="N19" s="16" t="s">
        <v>63</v>
      </c>
      <c r="O19" s="20">
        <f>P19*O18</f>
        <v>2.2727272727272728E-2</v>
      </c>
      <c r="P19" s="130">
        <f t="shared" si="0"/>
        <v>1</v>
      </c>
      <c r="Q19" s="105"/>
      <c r="R19" s="63"/>
      <c r="S19" s="63"/>
      <c r="T19" s="106"/>
      <c r="U19" s="63"/>
      <c r="V19" s="63"/>
      <c r="W19" s="63"/>
      <c r="X19" s="139"/>
      <c r="Y19" s="105"/>
      <c r="Z19" s="63"/>
      <c r="AA19" s="63"/>
      <c r="AB19" s="106"/>
      <c r="AC19" s="63"/>
      <c r="AD19" s="62"/>
      <c r="AE19" s="62"/>
      <c r="AF19" s="61"/>
      <c r="AG19" s="105"/>
      <c r="AH19" s="62"/>
      <c r="AI19" s="62"/>
      <c r="AJ19" s="155"/>
      <c r="AK19" s="63"/>
      <c r="AL19" s="62"/>
      <c r="AM19" s="62"/>
      <c r="AN19" s="61"/>
      <c r="AO19" s="105">
        <v>0.33</v>
      </c>
      <c r="AP19" s="62"/>
      <c r="AQ19" s="62"/>
      <c r="AR19" s="155"/>
      <c r="AS19" s="63"/>
      <c r="AT19" s="62"/>
      <c r="AU19" s="62"/>
      <c r="AV19" s="62"/>
      <c r="AW19" s="62"/>
      <c r="AX19" s="62"/>
      <c r="AY19" s="62"/>
      <c r="AZ19" s="62"/>
      <c r="BA19" s="62">
        <v>0.33</v>
      </c>
      <c r="BB19" s="62"/>
      <c r="BC19" s="62"/>
      <c r="BD19" s="62"/>
      <c r="BE19" s="62"/>
      <c r="BF19" s="62"/>
      <c r="BG19" s="62"/>
      <c r="BH19" s="62"/>
      <c r="BI19" s="62"/>
      <c r="BJ19" s="62"/>
      <c r="BK19" s="61"/>
      <c r="BL19" s="17">
        <v>0.34</v>
      </c>
      <c r="BM19" s="17"/>
      <c r="BN19" s="17"/>
      <c r="BO19" s="18"/>
      <c r="BP19" s="193"/>
      <c r="BQ19" s="193"/>
      <c r="BR19" s="193"/>
      <c r="BS19" s="194"/>
      <c r="BT19" s="194"/>
      <c r="BU19" s="194"/>
      <c r="BV19" s="268"/>
      <c r="BW19" s="268"/>
      <c r="BX19" s="268"/>
      <c r="BY19" s="193"/>
      <c r="BZ19" s="193"/>
      <c r="CA19" s="193"/>
    </row>
    <row r="20" spans="2:79" ht="84.75" customHeight="1">
      <c r="B20" s="211">
        <v>5</v>
      </c>
      <c r="C20" s="200" t="s">
        <v>73</v>
      </c>
      <c r="D20" s="200" t="s">
        <v>74</v>
      </c>
      <c r="E20" s="201" t="s">
        <v>75</v>
      </c>
      <c r="F20" s="201" t="s">
        <v>76</v>
      </c>
      <c r="G20" s="271" t="s">
        <v>54</v>
      </c>
      <c r="H20" s="254" t="s">
        <v>81</v>
      </c>
      <c r="I20" s="264" t="s">
        <v>82</v>
      </c>
      <c r="J20" s="201" t="s">
        <v>79</v>
      </c>
      <c r="K20" s="201" t="s">
        <v>58</v>
      </c>
      <c r="L20" s="228">
        <v>43834</v>
      </c>
      <c r="M20" s="228">
        <v>44185</v>
      </c>
      <c r="N20" s="16" t="s">
        <v>59</v>
      </c>
      <c r="O20" s="60">
        <v>2.2727272727272728E-2</v>
      </c>
      <c r="P20" s="130">
        <f t="shared" si="0"/>
        <v>1</v>
      </c>
      <c r="Q20" s="103"/>
      <c r="R20" s="56"/>
      <c r="S20" s="56"/>
      <c r="T20" s="104"/>
      <c r="U20" s="56"/>
      <c r="V20" s="56"/>
      <c r="W20" s="56"/>
      <c r="X20" s="138"/>
      <c r="Y20" s="103"/>
      <c r="Z20" s="56"/>
      <c r="AA20" s="56"/>
      <c r="AB20" s="104"/>
      <c r="AC20" s="56"/>
      <c r="AD20" s="54"/>
      <c r="AE20" s="54"/>
      <c r="AF20" s="53"/>
      <c r="AG20" s="153"/>
      <c r="AH20" s="55"/>
      <c r="AI20" s="55"/>
      <c r="AJ20" s="154"/>
      <c r="AK20" s="56"/>
      <c r="AL20" s="54"/>
      <c r="AM20" s="54"/>
      <c r="AN20" s="53"/>
      <c r="AO20" s="153">
        <v>0.33</v>
      </c>
      <c r="AP20" s="55"/>
      <c r="AQ20" s="55"/>
      <c r="AR20" s="154"/>
      <c r="AS20" s="56"/>
      <c r="AT20" s="54"/>
      <c r="AU20" s="54"/>
      <c r="AV20" s="54"/>
      <c r="AW20" s="55"/>
      <c r="AX20" s="55"/>
      <c r="AY20" s="55"/>
      <c r="AZ20" s="55"/>
      <c r="BA20" s="54">
        <v>0.33</v>
      </c>
      <c r="BB20" s="54"/>
      <c r="BC20" s="54"/>
      <c r="BE20" s="55"/>
      <c r="BF20" s="55"/>
      <c r="BG20" s="55"/>
      <c r="BH20" s="55"/>
      <c r="BI20" s="54"/>
      <c r="BJ20" s="54"/>
      <c r="BK20" s="53"/>
      <c r="BL20" s="9">
        <v>0.34</v>
      </c>
      <c r="BM20" s="9"/>
      <c r="BN20" s="9"/>
      <c r="BO20" s="178"/>
      <c r="BP20" s="193"/>
      <c r="BQ20" s="193"/>
      <c r="BR20" s="193"/>
      <c r="BS20" s="194" t="s">
        <v>83</v>
      </c>
      <c r="BT20" s="194"/>
      <c r="BU20" s="194"/>
      <c r="BV20" s="193"/>
      <c r="BW20" s="193"/>
      <c r="BX20" s="193"/>
      <c r="BY20" s="194" t="s">
        <v>84</v>
      </c>
      <c r="BZ20" s="194"/>
      <c r="CA20" s="194"/>
    </row>
    <row r="21" spans="2:79" ht="84.75" customHeight="1">
      <c r="B21" s="206"/>
      <c r="C21" s="200"/>
      <c r="D21" s="200"/>
      <c r="E21" s="201"/>
      <c r="F21" s="201"/>
      <c r="G21" s="271"/>
      <c r="H21" s="254"/>
      <c r="I21" s="264"/>
      <c r="J21" s="201"/>
      <c r="K21" s="201"/>
      <c r="L21" s="228"/>
      <c r="M21" s="228"/>
      <c r="N21" s="16" t="s">
        <v>63</v>
      </c>
      <c r="O21" s="20">
        <f>P21*O20</f>
        <v>2.2727272727272728E-2</v>
      </c>
      <c r="P21" s="130">
        <f t="shared" si="0"/>
        <v>1</v>
      </c>
      <c r="Q21" s="105"/>
      <c r="R21" s="63"/>
      <c r="S21" s="63"/>
      <c r="T21" s="106"/>
      <c r="U21" s="63"/>
      <c r="V21" s="63"/>
      <c r="W21" s="63"/>
      <c r="X21" s="139"/>
      <c r="Y21" s="105"/>
      <c r="Z21" s="63"/>
      <c r="AA21" s="63"/>
      <c r="AB21" s="106"/>
      <c r="AC21" s="63"/>
      <c r="AD21" s="62"/>
      <c r="AE21" s="62"/>
      <c r="AF21" s="61"/>
      <c r="AG21" s="105"/>
      <c r="AH21" s="62"/>
      <c r="AI21" s="62"/>
      <c r="AJ21" s="155"/>
      <c r="AK21" s="63"/>
      <c r="AL21" s="62"/>
      <c r="AM21" s="62"/>
      <c r="AN21" s="61"/>
      <c r="AO21" s="105">
        <v>0.33</v>
      </c>
      <c r="AP21" s="62"/>
      <c r="AQ21" s="62"/>
      <c r="AR21" s="155"/>
      <c r="AS21" s="63"/>
      <c r="AT21" s="62"/>
      <c r="AU21" s="62"/>
      <c r="AV21" s="62"/>
      <c r="AW21" s="62"/>
      <c r="AX21" s="62"/>
      <c r="AY21" s="62"/>
      <c r="AZ21" s="62"/>
      <c r="BA21" s="62">
        <v>0.33</v>
      </c>
      <c r="BB21" s="62"/>
      <c r="BC21" s="62"/>
      <c r="BD21" s="62"/>
      <c r="BE21" s="62"/>
      <c r="BF21" s="62"/>
      <c r="BG21" s="62"/>
      <c r="BH21" s="62"/>
      <c r="BI21" s="62"/>
      <c r="BJ21" s="62"/>
      <c r="BK21" s="61"/>
      <c r="BL21" s="17">
        <v>0.34</v>
      </c>
      <c r="BM21" s="17"/>
      <c r="BN21" s="17"/>
      <c r="BO21" s="18"/>
      <c r="BP21" s="193"/>
      <c r="BQ21" s="193"/>
      <c r="BR21" s="193"/>
      <c r="BS21" s="194"/>
      <c r="BT21" s="194"/>
      <c r="BU21" s="194"/>
      <c r="BV21" s="193"/>
      <c r="BW21" s="193"/>
      <c r="BX21" s="193"/>
      <c r="BY21" s="194"/>
      <c r="BZ21" s="194"/>
      <c r="CA21" s="194"/>
    </row>
    <row r="22" spans="2:79" ht="84.75" customHeight="1">
      <c r="B22" s="211">
        <v>6</v>
      </c>
      <c r="C22" s="200" t="s">
        <v>85</v>
      </c>
      <c r="D22" s="200" t="s">
        <v>86</v>
      </c>
      <c r="E22" s="201" t="s">
        <v>87</v>
      </c>
      <c r="F22" s="201" t="s">
        <v>88</v>
      </c>
      <c r="G22" s="271" t="s">
        <v>54</v>
      </c>
      <c r="H22" s="254" t="s">
        <v>89</v>
      </c>
      <c r="I22" s="264" t="s">
        <v>89</v>
      </c>
      <c r="J22" s="200" t="s">
        <v>90</v>
      </c>
      <c r="K22" s="201" t="s">
        <v>58</v>
      </c>
      <c r="L22" s="228">
        <v>43862</v>
      </c>
      <c r="M22" s="228">
        <v>44196</v>
      </c>
      <c r="N22" s="16" t="s">
        <v>59</v>
      </c>
      <c r="O22" s="60">
        <v>2.2727272727272728E-2</v>
      </c>
      <c r="P22" s="130">
        <f t="shared" si="0"/>
        <v>1</v>
      </c>
      <c r="Q22" s="103"/>
      <c r="R22" s="56"/>
      <c r="S22" s="56"/>
      <c r="T22" s="104"/>
      <c r="U22" s="56"/>
      <c r="V22" s="56"/>
      <c r="W22" s="56"/>
      <c r="X22" s="138"/>
      <c r="Y22" s="103"/>
      <c r="Z22" s="56"/>
      <c r="AA22" s="56"/>
      <c r="AB22" s="104"/>
      <c r="AC22" s="56"/>
      <c r="AD22" s="54"/>
      <c r="AE22" s="54"/>
      <c r="AF22" s="53"/>
      <c r="AG22" s="153"/>
      <c r="AH22" s="55"/>
      <c r="AI22" s="55"/>
      <c r="AJ22" s="154"/>
      <c r="AK22" s="56"/>
      <c r="AL22" s="54"/>
      <c r="AM22" s="54"/>
      <c r="AN22" s="53"/>
      <c r="AO22" s="153">
        <v>0.33</v>
      </c>
      <c r="AP22" s="55"/>
      <c r="AQ22" s="55"/>
      <c r="AR22" s="154"/>
      <c r="AS22" s="56"/>
      <c r="AT22" s="54"/>
      <c r="AU22" s="54"/>
      <c r="AV22" s="54"/>
      <c r="AW22" s="55"/>
      <c r="AX22" s="55"/>
      <c r="AY22" s="55"/>
      <c r="AZ22" s="55"/>
      <c r="BB22" s="54"/>
      <c r="BC22" s="54"/>
      <c r="BD22" s="54">
        <v>0.33</v>
      </c>
      <c r="BE22" s="55"/>
      <c r="BF22" s="55"/>
      <c r="BG22" s="55"/>
      <c r="BH22" s="55"/>
      <c r="BI22" s="54"/>
      <c r="BJ22" s="54"/>
      <c r="BK22" s="53"/>
      <c r="BL22" s="9">
        <v>0.34</v>
      </c>
      <c r="BM22" s="9"/>
      <c r="BN22" s="9"/>
      <c r="BO22" s="178"/>
      <c r="BP22" s="193"/>
      <c r="BQ22" s="193"/>
      <c r="BR22" s="193"/>
      <c r="BS22" s="194" t="s">
        <v>91</v>
      </c>
      <c r="BT22" s="194"/>
      <c r="BU22" s="194"/>
      <c r="BV22" s="194" t="s">
        <v>92</v>
      </c>
      <c r="BW22" s="194"/>
      <c r="BX22" s="194"/>
      <c r="BY22" s="193" t="s">
        <v>93</v>
      </c>
      <c r="BZ22" s="193"/>
      <c r="CA22" s="193"/>
    </row>
    <row r="23" spans="2:79" ht="84.75" customHeight="1">
      <c r="B23" s="206"/>
      <c r="C23" s="200"/>
      <c r="D23" s="200"/>
      <c r="E23" s="201"/>
      <c r="F23" s="201"/>
      <c r="G23" s="271"/>
      <c r="H23" s="254"/>
      <c r="I23" s="264"/>
      <c r="J23" s="200"/>
      <c r="K23" s="201"/>
      <c r="L23" s="228"/>
      <c r="M23" s="228"/>
      <c r="N23" s="16" t="s">
        <v>63</v>
      </c>
      <c r="O23" s="20">
        <f>P23*O22</f>
        <v>2.2727272727272728E-2</v>
      </c>
      <c r="P23" s="130">
        <f t="shared" si="0"/>
        <v>1</v>
      </c>
      <c r="Q23" s="105"/>
      <c r="R23" s="63"/>
      <c r="S23" s="63"/>
      <c r="T23" s="106"/>
      <c r="U23" s="63"/>
      <c r="V23" s="63"/>
      <c r="W23" s="63"/>
      <c r="X23" s="139"/>
      <c r="Y23" s="105"/>
      <c r="Z23" s="63"/>
      <c r="AA23" s="63"/>
      <c r="AB23" s="106"/>
      <c r="AC23" s="63"/>
      <c r="AD23" s="62"/>
      <c r="AE23" s="62"/>
      <c r="AF23" s="61"/>
      <c r="AG23" s="105"/>
      <c r="AH23" s="62"/>
      <c r="AI23" s="62"/>
      <c r="AJ23" s="155"/>
      <c r="AK23" s="63"/>
      <c r="AL23" s="62"/>
      <c r="AM23" s="62"/>
      <c r="AN23" s="61"/>
      <c r="AO23" s="105">
        <v>0.33</v>
      </c>
      <c r="AP23" s="62"/>
      <c r="AQ23" s="62"/>
      <c r="AR23" s="155"/>
      <c r="AS23" s="63"/>
      <c r="AT23" s="62"/>
      <c r="AU23" s="62"/>
      <c r="AV23" s="62"/>
      <c r="AW23" s="62"/>
      <c r="AX23" s="62"/>
      <c r="AY23" s="62"/>
      <c r="AZ23" s="62"/>
      <c r="BA23" s="62"/>
      <c r="BB23" s="62"/>
      <c r="BC23" s="62"/>
      <c r="BD23" s="62">
        <v>0.67</v>
      </c>
      <c r="BE23" s="62"/>
      <c r="BF23" s="62"/>
      <c r="BG23" s="62"/>
      <c r="BH23" s="62"/>
      <c r="BI23" s="62"/>
      <c r="BJ23" s="62"/>
      <c r="BK23" s="61"/>
      <c r="BL23" s="17"/>
      <c r="BM23" s="17"/>
      <c r="BN23" s="17"/>
      <c r="BO23" s="18"/>
      <c r="BP23" s="193"/>
      <c r="BQ23" s="193"/>
      <c r="BR23" s="193"/>
      <c r="BS23" s="194"/>
      <c r="BT23" s="194"/>
      <c r="BU23" s="194"/>
      <c r="BV23" s="194"/>
      <c r="BW23" s="194"/>
      <c r="BX23" s="194"/>
      <c r="BY23" s="193"/>
      <c r="BZ23" s="193"/>
      <c r="CA23" s="193"/>
    </row>
    <row r="24" spans="2:79" ht="84.75" customHeight="1">
      <c r="B24" s="211">
        <v>7</v>
      </c>
      <c r="C24" s="200" t="s">
        <v>50</v>
      </c>
      <c r="D24" s="200" t="s">
        <v>51</v>
      </c>
      <c r="E24" s="201" t="s">
        <v>52</v>
      </c>
      <c r="F24" s="201" t="s">
        <v>94</v>
      </c>
      <c r="G24" s="271" t="s">
        <v>54</v>
      </c>
      <c r="H24" s="254" t="s">
        <v>95</v>
      </c>
      <c r="I24" s="264" t="s">
        <v>96</v>
      </c>
      <c r="J24" s="201" t="s">
        <v>57</v>
      </c>
      <c r="K24" s="201" t="s">
        <v>58</v>
      </c>
      <c r="L24" s="262">
        <v>43586</v>
      </c>
      <c r="M24" s="262">
        <v>44196</v>
      </c>
      <c r="N24" s="16" t="s">
        <v>59</v>
      </c>
      <c r="O24" s="60">
        <v>2.2727272727272728E-2</v>
      </c>
      <c r="P24" s="130">
        <f t="shared" si="0"/>
        <v>1</v>
      </c>
      <c r="Q24" s="101"/>
      <c r="R24" s="69"/>
      <c r="S24" s="69"/>
      <c r="T24" s="102"/>
      <c r="U24" s="69"/>
      <c r="V24" s="69"/>
      <c r="W24" s="69"/>
      <c r="X24" s="137"/>
      <c r="Y24" s="101"/>
      <c r="Z24" s="69"/>
      <c r="AA24" s="69"/>
      <c r="AB24" s="102"/>
      <c r="AC24" s="69"/>
      <c r="AD24" s="68"/>
      <c r="AE24" s="68"/>
      <c r="AF24" s="67"/>
      <c r="AG24" s="99"/>
      <c r="AH24" s="65"/>
      <c r="AI24" s="65"/>
      <c r="AJ24" s="152"/>
      <c r="AK24" s="69"/>
      <c r="AL24" s="68"/>
      <c r="AM24" s="68"/>
      <c r="AN24" s="67"/>
      <c r="AO24" s="99">
        <v>0.33</v>
      </c>
      <c r="AP24" s="65"/>
      <c r="AQ24" s="65"/>
      <c r="AR24" s="152"/>
      <c r="AS24" s="69"/>
      <c r="AT24" s="68"/>
      <c r="AU24" s="68"/>
      <c r="AV24" s="68"/>
      <c r="AW24" s="65"/>
      <c r="AX24" s="65"/>
      <c r="AY24" s="65"/>
      <c r="AZ24" s="65"/>
      <c r="BA24" s="68">
        <v>0.33</v>
      </c>
      <c r="BB24" s="68"/>
      <c r="BC24" s="68"/>
      <c r="BD24" s="68"/>
      <c r="BE24" s="65"/>
      <c r="BF24" s="65"/>
      <c r="BG24" s="65"/>
      <c r="BH24" s="65"/>
      <c r="BI24" s="68"/>
      <c r="BJ24" s="68"/>
      <c r="BK24" s="67"/>
      <c r="BL24" s="31">
        <v>0.34</v>
      </c>
      <c r="BM24" s="31"/>
      <c r="BN24" s="31"/>
      <c r="BO24" s="177"/>
      <c r="BP24" s="193"/>
      <c r="BQ24" s="193"/>
      <c r="BR24" s="193"/>
      <c r="BS24" s="194"/>
      <c r="BT24" s="194"/>
      <c r="BU24" s="194"/>
      <c r="BV24" s="194" t="s">
        <v>97</v>
      </c>
      <c r="BW24" s="194"/>
      <c r="BX24" s="194"/>
      <c r="BY24" s="194" t="s">
        <v>98</v>
      </c>
      <c r="BZ24" s="194"/>
      <c r="CA24" s="194"/>
    </row>
    <row r="25" spans="2:79" ht="84.75" customHeight="1">
      <c r="B25" s="206"/>
      <c r="C25" s="200"/>
      <c r="D25" s="200"/>
      <c r="E25" s="201"/>
      <c r="F25" s="201"/>
      <c r="G25" s="271"/>
      <c r="H25" s="254"/>
      <c r="I25" s="267"/>
      <c r="J25" s="201"/>
      <c r="K25" s="201"/>
      <c r="L25" s="262"/>
      <c r="M25" s="262"/>
      <c r="N25" s="16" t="s">
        <v>63</v>
      </c>
      <c r="O25" s="20">
        <f>P25*O24</f>
        <v>2.2727272727272728E-2</v>
      </c>
      <c r="P25" s="130">
        <f t="shared" si="0"/>
        <v>1</v>
      </c>
      <c r="Q25" s="99"/>
      <c r="R25" s="66"/>
      <c r="S25" s="66"/>
      <c r="T25" s="100"/>
      <c r="U25" s="66"/>
      <c r="V25" s="66"/>
      <c r="W25" s="66"/>
      <c r="X25" s="136"/>
      <c r="Y25" s="99"/>
      <c r="Z25" s="66"/>
      <c r="AA25" s="66"/>
      <c r="AB25" s="100"/>
      <c r="AC25" s="66"/>
      <c r="AD25" s="65"/>
      <c r="AE25" s="65"/>
      <c r="AF25" s="64"/>
      <c r="AG25" s="99"/>
      <c r="AH25" s="65"/>
      <c r="AI25" s="65"/>
      <c r="AJ25" s="152"/>
      <c r="AK25" s="66"/>
      <c r="AL25" s="65"/>
      <c r="AM25" s="65"/>
      <c r="AN25" s="64"/>
      <c r="AO25" s="99">
        <v>0.33</v>
      </c>
      <c r="AP25" s="65"/>
      <c r="AQ25" s="65"/>
      <c r="AR25" s="152"/>
      <c r="AS25" s="66"/>
      <c r="AT25" s="65"/>
      <c r="AU25" s="65"/>
      <c r="AV25" s="65"/>
      <c r="AW25" s="65"/>
      <c r="AX25" s="65"/>
      <c r="AY25" s="65"/>
      <c r="AZ25" s="65"/>
      <c r="BA25" s="65">
        <v>0.33</v>
      </c>
      <c r="BB25" s="65"/>
      <c r="BC25" s="65"/>
      <c r="BD25" s="65"/>
      <c r="BE25" s="65"/>
      <c r="BF25" s="65"/>
      <c r="BG25" s="65"/>
      <c r="BH25" s="65"/>
      <c r="BI25" s="65"/>
      <c r="BJ25" s="65"/>
      <c r="BK25" s="64"/>
      <c r="BL25" s="28">
        <v>0.34</v>
      </c>
      <c r="BM25" s="28"/>
      <c r="BN25" s="28"/>
      <c r="BO25" s="29"/>
      <c r="BP25" s="193"/>
      <c r="BQ25" s="193"/>
      <c r="BR25" s="193"/>
      <c r="BS25" s="194"/>
      <c r="BT25" s="194"/>
      <c r="BU25" s="194"/>
      <c r="BV25" s="194"/>
      <c r="BW25" s="194"/>
      <c r="BX25" s="194"/>
      <c r="BY25" s="194"/>
      <c r="BZ25" s="194"/>
      <c r="CA25" s="194"/>
    </row>
    <row r="26" spans="2:79" ht="84.75" customHeight="1">
      <c r="B26" s="211">
        <v>8</v>
      </c>
      <c r="C26" s="200" t="s">
        <v>99</v>
      </c>
      <c r="D26" s="200" t="s">
        <v>100</v>
      </c>
      <c r="E26" s="201" t="s">
        <v>101</v>
      </c>
      <c r="F26" s="201" t="s">
        <v>102</v>
      </c>
      <c r="G26" s="271" t="s">
        <v>54</v>
      </c>
      <c r="H26" s="255" t="s">
        <v>103</v>
      </c>
      <c r="I26" s="266" t="s">
        <v>104</v>
      </c>
      <c r="J26" s="254" t="s">
        <v>105</v>
      </c>
      <c r="K26" s="201" t="s">
        <v>58</v>
      </c>
      <c r="L26" s="262">
        <v>43831</v>
      </c>
      <c r="M26" s="262">
        <v>44196</v>
      </c>
      <c r="N26" s="16" t="s">
        <v>59</v>
      </c>
      <c r="O26" s="60">
        <v>2.2727272727272728E-2</v>
      </c>
      <c r="P26" s="130">
        <f t="shared" si="0"/>
        <v>1</v>
      </c>
      <c r="Q26" s="103"/>
      <c r="R26" s="56"/>
      <c r="S26" s="56"/>
      <c r="T26" s="104"/>
      <c r="U26" s="56"/>
      <c r="V26" s="56"/>
      <c r="W26" s="56"/>
      <c r="X26" s="138"/>
      <c r="Y26" s="103"/>
      <c r="Z26" s="56"/>
      <c r="AA26" s="56"/>
      <c r="AB26" s="104"/>
      <c r="AC26" s="56"/>
      <c r="AD26" s="54"/>
      <c r="AE26" s="54"/>
      <c r="AF26" s="53"/>
      <c r="AG26" s="153"/>
      <c r="AH26" s="55"/>
      <c r="AI26" s="55"/>
      <c r="AJ26" s="154"/>
      <c r="AK26" s="56"/>
      <c r="AL26" s="54"/>
      <c r="AM26" s="54"/>
      <c r="AN26" s="53"/>
      <c r="AO26" s="153">
        <v>0.33</v>
      </c>
      <c r="AP26" s="55"/>
      <c r="AQ26" s="55"/>
      <c r="AR26" s="154"/>
      <c r="AS26" s="56"/>
      <c r="AT26" s="54"/>
      <c r="AU26" s="54"/>
      <c r="AV26" s="54"/>
      <c r="AW26" s="55"/>
      <c r="AX26" s="55"/>
      <c r="AY26" s="55"/>
      <c r="AZ26" s="55"/>
      <c r="BA26" s="54">
        <v>0.33</v>
      </c>
      <c r="BB26" s="54"/>
      <c r="BC26" s="54"/>
      <c r="BD26" s="54"/>
      <c r="BE26" s="55"/>
      <c r="BF26" s="55"/>
      <c r="BG26" s="55"/>
      <c r="BH26" s="55"/>
      <c r="BI26" s="54"/>
      <c r="BJ26" s="54"/>
      <c r="BK26" s="53"/>
      <c r="BL26" s="9">
        <v>0.34</v>
      </c>
      <c r="BM26" s="9"/>
      <c r="BN26" s="9"/>
      <c r="BO26" s="178"/>
      <c r="BP26" s="193"/>
      <c r="BQ26" s="193"/>
      <c r="BR26" s="193"/>
      <c r="BS26" s="194" t="s">
        <v>106</v>
      </c>
      <c r="BT26" s="194"/>
      <c r="BU26" s="194"/>
      <c r="BV26" s="193" t="s">
        <v>107</v>
      </c>
      <c r="BW26" s="193"/>
      <c r="BX26" s="193"/>
      <c r="BY26" s="193"/>
      <c r="BZ26" s="193"/>
      <c r="CA26" s="193"/>
    </row>
    <row r="27" spans="2:79" ht="84.75" customHeight="1">
      <c r="B27" s="206"/>
      <c r="C27" s="200"/>
      <c r="D27" s="200"/>
      <c r="E27" s="201"/>
      <c r="F27" s="201"/>
      <c r="G27" s="271"/>
      <c r="H27" s="255"/>
      <c r="I27" s="257"/>
      <c r="J27" s="201"/>
      <c r="K27" s="201"/>
      <c r="L27" s="262"/>
      <c r="M27" s="262"/>
      <c r="N27" s="16" t="s">
        <v>63</v>
      </c>
      <c r="O27" s="20">
        <f>P27*O26</f>
        <v>2.2727272727272728E-2</v>
      </c>
      <c r="P27" s="130">
        <f t="shared" ref="P27:P32" si="1">SUM(Q27:BO27)</f>
        <v>1</v>
      </c>
      <c r="Q27" s="105"/>
      <c r="R27" s="63"/>
      <c r="S27" s="63"/>
      <c r="T27" s="106"/>
      <c r="U27" s="63"/>
      <c r="V27" s="63"/>
      <c r="W27" s="63"/>
      <c r="X27" s="139"/>
      <c r="Y27" s="105"/>
      <c r="Z27" s="63"/>
      <c r="AA27" s="63"/>
      <c r="AB27" s="106"/>
      <c r="AC27" s="63"/>
      <c r="AD27" s="62"/>
      <c r="AE27" s="62"/>
      <c r="AF27" s="61"/>
      <c r="AG27" s="105"/>
      <c r="AH27" s="62"/>
      <c r="AI27" s="62"/>
      <c r="AJ27" s="155"/>
      <c r="AK27" s="63"/>
      <c r="AL27" s="62"/>
      <c r="AM27" s="62"/>
      <c r="AN27" s="61"/>
      <c r="AO27" s="105">
        <v>0.33</v>
      </c>
      <c r="AP27" s="62"/>
      <c r="AQ27" s="62"/>
      <c r="AR27" s="155"/>
      <c r="AS27" s="63"/>
      <c r="AT27" s="62"/>
      <c r="AU27" s="62"/>
      <c r="AV27" s="62"/>
      <c r="AW27" s="62"/>
      <c r="AX27" s="62"/>
      <c r="AY27" s="62"/>
      <c r="AZ27" s="62"/>
      <c r="BA27" s="105">
        <v>0.33</v>
      </c>
      <c r="BB27" s="62"/>
      <c r="BC27" s="62"/>
      <c r="BD27" s="62"/>
      <c r="BE27" s="62"/>
      <c r="BF27" s="62"/>
      <c r="BG27" s="62"/>
      <c r="BH27" s="62"/>
      <c r="BI27" s="62"/>
      <c r="BJ27" s="62"/>
      <c r="BK27" s="61"/>
      <c r="BL27" s="17">
        <v>0.34</v>
      </c>
      <c r="BM27" s="17"/>
      <c r="BN27" s="17"/>
      <c r="BO27" s="18"/>
      <c r="BP27" s="193"/>
      <c r="BQ27" s="193"/>
      <c r="BR27" s="193"/>
      <c r="BS27" s="194"/>
      <c r="BT27" s="194"/>
      <c r="BU27" s="194"/>
      <c r="BV27" s="193"/>
      <c r="BW27" s="193"/>
      <c r="BX27" s="193"/>
      <c r="BY27" s="193"/>
      <c r="BZ27" s="193"/>
      <c r="CA27" s="193"/>
    </row>
    <row r="28" spans="2:79" ht="84.75" customHeight="1">
      <c r="B28" s="211">
        <v>9</v>
      </c>
      <c r="C28" s="200" t="s">
        <v>85</v>
      </c>
      <c r="D28" s="200" t="s">
        <v>86</v>
      </c>
      <c r="E28" s="201" t="s">
        <v>101</v>
      </c>
      <c r="F28" s="201" t="s">
        <v>108</v>
      </c>
      <c r="G28" s="271" t="s">
        <v>54</v>
      </c>
      <c r="H28" s="255" t="s">
        <v>109</v>
      </c>
      <c r="I28" s="256" t="s">
        <v>109</v>
      </c>
      <c r="J28" s="201" t="s">
        <v>110</v>
      </c>
      <c r="K28" s="201" t="s">
        <v>58</v>
      </c>
      <c r="L28" s="228">
        <v>44105</v>
      </c>
      <c r="M28" s="228">
        <v>44196</v>
      </c>
      <c r="N28" s="16" t="s">
        <v>59</v>
      </c>
      <c r="O28" s="60">
        <v>2.2727272727272728E-2</v>
      </c>
      <c r="P28" s="130">
        <f t="shared" si="1"/>
        <v>1</v>
      </c>
      <c r="Q28" s="103"/>
      <c r="R28" s="56"/>
      <c r="S28" s="56"/>
      <c r="T28" s="104"/>
      <c r="U28" s="56"/>
      <c r="V28" s="56"/>
      <c r="W28" s="56"/>
      <c r="X28" s="138"/>
      <c r="Y28" s="103"/>
      <c r="Z28" s="56"/>
      <c r="AA28" s="56"/>
      <c r="AB28" s="104"/>
      <c r="AC28" s="56"/>
      <c r="AD28" s="54"/>
      <c r="AE28" s="54"/>
      <c r="AF28" s="53"/>
      <c r="AG28" s="153"/>
      <c r="AH28" s="55"/>
      <c r="AI28" s="55"/>
      <c r="AJ28" s="154"/>
      <c r="AK28" s="56"/>
      <c r="AL28" s="54"/>
      <c r="AM28" s="54"/>
      <c r="AN28" s="53"/>
      <c r="AO28" s="153"/>
      <c r="AP28" s="55"/>
      <c r="AQ28" s="55"/>
      <c r="AR28" s="154"/>
      <c r="AS28" s="56"/>
      <c r="AT28" s="54"/>
      <c r="AU28" s="54"/>
      <c r="AV28" s="54"/>
      <c r="AW28" s="55"/>
      <c r="AX28" s="55"/>
      <c r="AY28" s="55"/>
      <c r="AZ28" s="55"/>
      <c r="BA28" s="54"/>
      <c r="BB28" s="54"/>
      <c r="BC28" s="54"/>
      <c r="BD28" s="54"/>
      <c r="BE28" s="55"/>
      <c r="BF28" s="55"/>
      <c r="BG28" s="55"/>
      <c r="BH28" s="55"/>
      <c r="BI28" s="54"/>
      <c r="BJ28" s="54"/>
      <c r="BK28" s="53"/>
      <c r="BL28" s="9">
        <v>1</v>
      </c>
      <c r="BM28" s="9"/>
      <c r="BN28" s="9"/>
      <c r="BO28" s="178"/>
      <c r="BP28" s="193" t="s">
        <v>111</v>
      </c>
      <c r="BQ28" s="193"/>
      <c r="BR28" s="193"/>
      <c r="BS28" s="193" t="s">
        <v>111</v>
      </c>
      <c r="BT28" s="193"/>
      <c r="BU28" s="193"/>
      <c r="BV28" s="193" t="s">
        <v>111</v>
      </c>
      <c r="BW28" s="193"/>
      <c r="BX28" s="193"/>
      <c r="BY28" s="193" t="s">
        <v>112</v>
      </c>
      <c r="BZ28" s="193"/>
      <c r="CA28" s="193"/>
    </row>
    <row r="29" spans="2:79" ht="84.75" customHeight="1">
      <c r="B29" s="206"/>
      <c r="C29" s="200"/>
      <c r="D29" s="200"/>
      <c r="E29" s="201"/>
      <c r="F29" s="201"/>
      <c r="G29" s="271"/>
      <c r="H29" s="255"/>
      <c r="I29" s="257"/>
      <c r="J29" s="201"/>
      <c r="K29" s="201"/>
      <c r="L29" s="228"/>
      <c r="M29" s="228"/>
      <c r="N29" s="16" t="s">
        <v>63</v>
      </c>
      <c r="O29" s="20">
        <f>P29*O28</f>
        <v>2.2727272727272728E-2</v>
      </c>
      <c r="P29" s="130">
        <f t="shared" si="1"/>
        <v>1</v>
      </c>
      <c r="Q29" s="105"/>
      <c r="R29" s="63"/>
      <c r="S29" s="63"/>
      <c r="T29" s="106"/>
      <c r="U29" s="63"/>
      <c r="V29" s="63"/>
      <c r="W29" s="63"/>
      <c r="X29" s="139"/>
      <c r="Y29" s="105"/>
      <c r="Z29" s="63"/>
      <c r="AA29" s="63"/>
      <c r="AB29" s="106"/>
      <c r="AC29" s="63"/>
      <c r="AD29" s="62"/>
      <c r="AE29" s="62"/>
      <c r="AF29" s="61"/>
      <c r="AG29" s="105"/>
      <c r="AH29" s="62"/>
      <c r="AI29" s="62"/>
      <c r="AJ29" s="155"/>
      <c r="AK29" s="63"/>
      <c r="AL29" s="62"/>
      <c r="AM29" s="62"/>
      <c r="AN29" s="61"/>
      <c r="AO29" s="105"/>
      <c r="AP29" s="62"/>
      <c r="AQ29" s="62"/>
      <c r="AR29" s="155"/>
      <c r="AS29" s="63"/>
      <c r="AT29" s="62"/>
      <c r="AU29" s="62"/>
      <c r="AV29" s="62"/>
      <c r="AW29" s="62"/>
      <c r="AX29" s="62"/>
      <c r="AY29" s="62"/>
      <c r="AZ29" s="62"/>
      <c r="BA29" s="62"/>
      <c r="BB29" s="62"/>
      <c r="BC29" s="62"/>
      <c r="BD29" s="62"/>
      <c r="BE29" s="62"/>
      <c r="BF29" s="62"/>
      <c r="BG29" s="62">
        <v>1</v>
      </c>
      <c r="BH29" s="62"/>
      <c r="BI29" s="62"/>
      <c r="BJ29" s="62"/>
      <c r="BK29" s="61"/>
      <c r="BL29" s="17"/>
      <c r="BM29" s="17"/>
      <c r="BN29" s="17"/>
      <c r="BO29" s="18"/>
      <c r="BP29" s="193"/>
      <c r="BQ29" s="193"/>
      <c r="BR29" s="193"/>
      <c r="BS29" s="193"/>
      <c r="BT29" s="193"/>
      <c r="BU29" s="193"/>
      <c r="BV29" s="193"/>
      <c r="BW29" s="193"/>
      <c r="BX29" s="193"/>
      <c r="BY29" s="193"/>
      <c r="BZ29" s="193"/>
      <c r="CA29" s="193"/>
    </row>
    <row r="30" spans="2:79" ht="84.75" customHeight="1">
      <c r="B30" s="211">
        <v>10</v>
      </c>
      <c r="C30" s="200" t="s">
        <v>85</v>
      </c>
      <c r="D30" s="200" t="s">
        <v>86</v>
      </c>
      <c r="E30" s="201" t="s">
        <v>101</v>
      </c>
      <c r="F30" s="201" t="s">
        <v>108</v>
      </c>
      <c r="G30" s="271" t="s">
        <v>54</v>
      </c>
      <c r="H30" s="254" t="s">
        <v>113</v>
      </c>
      <c r="I30" s="263" t="s">
        <v>114</v>
      </c>
      <c r="J30" s="201" t="s">
        <v>115</v>
      </c>
      <c r="K30" s="201" t="s">
        <v>58</v>
      </c>
      <c r="L30" s="262">
        <v>43831</v>
      </c>
      <c r="M30" s="262">
        <v>44196</v>
      </c>
      <c r="N30" s="16" t="s">
        <v>59</v>
      </c>
      <c r="O30" s="60">
        <v>2.2727272727272728E-2</v>
      </c>
      <c r="P30" s="130">
        <f t="shared" si="1"/>
        <v>1</v>
      </c>
      <c r="Q30" s="103"/>
      <c r="R30" s="56"/>
      <c r="S30" s="56"/>
      <c r="T30" s="104"/>
      <c r="U30" s="56"/>
      <c r="V30" s="56"/>
      <c r="W30" s="56"/>
      <c r="X30" s="138"/>
      <c r="Y30" s="103"/>
      <c r="Z30" s="56"/>
      <c r="AA30" s="56"/>
      <c r="AB30" s="104"/>
      <c r="AC30" s="56"/>
      <c r="AD30" s="54"/>
      <c r="AE30" s="54"/>
      <c r="AF30" s="53"/>
      <c r="AG30" s="153"/>
      <c r="AH30" s="55"/>
      <c r="AI30" s="55"/>
      <c r="AJ30" s="154"/>
      <c r="AK30" s="56"/>
      <c r="AL30" s="54"/>
      <c r="AM30" s="54"/>
      <c r="AN30" s="53"/>
      <c r="AO30" s="153">
        <v>0.33</v>
      </c>
      <c r="AP30" s="55"/>
      <c r="AQ30" s="55"/>
      <c r="AR30" s="154"/>
      <c r="AS30" s="56"/>
      <c r="AT30" s="54"/>
      <c r="AU30" s="54"/>
      <c r="AV30" s="54"/>
      <c r="AW30" s="55"/>
      <c r="AX30" s="55"/>
      <c r="AY30" s="55"/>
      <c r="AZ30" s="55"/>
      <c r="BA30" s="54">
        <v>0.33</v>
      </c>
      <c r="BB30" s="54"/>
      <c r="BC30" s="54"/>
      <c r="BD30" s="54"/>
      <c r="BE30" s="55"/>
      <c r="BF30" s="55"/>
      <c r="BG30" s="55"/>
      <c r="BH30" s="55"/>
      <c r="BI30" s="54"/>
      <c r="BJ30" s="54"/>
      <c r="BK30" s="53"/>
      <c r="BL30" s="9">
        <v>0.34</v>
      </c>
      <c r="BM30" s="9"/>
      <c r="BN30" s="9"/>
      <c r="BO30" s="178"/>
      <c r="BP30" s="193"/>
      <c r="BQ30" s="193"/>
      <c r="BR30" s="193"/>
      <c r="BS30" s="194"/>
      <c r="BT30" s="194"/>
      <c r="BU30" s="194"/>
      <c r="BV30" s="193" t="s">
        <v>116</v>
      </c>
      <c r="BW30" s="193"/>
      <c r="BX30" s="193"/>
      <c r="BY30" s="193" t="s">
        <v>117</v>
      </c>
      <c r="BZ30" s="193"/>
      <c r="CA30" s="193"/>
    </row>
    <row r="31" spans="2:79" ht="96.75" customHeight="1">
      <c r="B31" s="206"/>
      <c r="C31" s="200"/>
      <c r="D31" s="200"/>
      <c r="E31" s="201"/>
      <c r="F31" s="201"/>
      <c r="G31" s="271"/>
      <c r="H31" s="254"/>
      <c r="I31" s="264"/>
      <c r="J31" s="201"/>
      <c r="K31" s="201"/>
      <c r="L31" s="262"/>
      <c r="M31" s="262"/>
      <c r="N31" s="16" t="s">
        <v>63</v>
      </c>
      <c r="O31" s="20">
        <f>P31*O30</f>
        <v>2.2727272727272728E-2</v>
      </c>
      <c r="P31" s="130">
        <f t="shared" si="1"/>
        <v>1</v>
      </c>
      <c r="Q31" s="107"/>
      <c r="R31" s="59"/>
      <c r="S31" s="59"/>
      <c r="T31" s="108"/>
      <c r="U31" s="59"/>
      <c r="V31" s="59"/>
      <c r="W31" s="59"/>
      <c r="X31" s="140"/>
      <c r="Y31" s="107"/>
      <c r="Z31" s="59"/>
      <c r="AA31" s="59"/>
      <c r="AB31" s="108"/>
      <c r="AC31" s="59"/>
      <c r="AD31" s="58"/>
      <c r="AE31" s="58"/>
      <c r="AF31" s="57"/>
      <c r="AG31" s="107"/>
      <c r="AH31" s="58"/>
      <c r="AI31" s="58"/>
      <c r="AJ31" s="156"/>
      <c r="AK31" s="59"/>
      <c r="AL31" s="58"/>
      <c r="AM31" s="58"/>
      <c r="AN31" s="57"/>
      <c r="AO31" s="107">
        <v>0.33</v>
      </c>
      <c r="AP31" s="58"/>
      <c r="AQ31" s="58"/>
      <c r="AR31" s="156"/>
      <c r="AS31" s="59"/>
      <c r="AT31" s="58"/>
      <c r="AU31" s="58"/>
      <c r="AV31" s="58"/>
      <c r="AW31" s="58"/>
      <c r="AX31" s="58"/>
      <c r="AY31" s="58"/>
      <c r="AZ31" s="58"/>
      <c r="BA31" s="58">
        <v>0.33</v>
      </c>
      <c r="BB31" s="58"/>
      <c r="BC31" s="58"/>
      <c r="BD31" s="58"/>
      <c r="BE31" s="58"/>
      <c r="BF31" s="58"/>
      <c r="BG31" s="58"/>
      <c r="BH31" s="58"/>
      <c r="BI31" s="58">
        <v>0.34</v>
      </c>
      <c r="BJ31" s="58"/>
      <c r="BK31" s="57"/>
      <c r="BL31" s="17"/>
      <c r="BM31" s="17"/>
      <c r="BN31" s="17"/>
      <c r="BO31" s="18"/>
      <c r="BP31" s="193"/>
      <c r="BQ31" s="193"/>
      <c r="BR31" s="193"/>
      <c r="BS31" s="194"/>
      <c r="BT31" s="194"/>
      <c r="BU31" s="194"/>
      <c r="BV31" s="193"/>
      <c r="BW31" s="193"/>
      <c r="BX31" s="193"/>
      <c r="BY31" s="193"/>
      <c r="BZ31" s="193"/>
      <c r="CA31" s="193"/>
    </row>
    <row r="32" spans="2:79" ht="84.75" customHeight="1">
      <c r="B32" s="211">
        <v>11</v>
      </c>
      <c r="C32" s="359" t="s">
        <v>85</v>
      </c>
      <c r="D32" s="359" t="s">
        <v>86</v>
      </c>
      <c r="E32" s="201" t="s">
        <v>101</v>
      </c>
      <c r="F32" s="201" t="s">
        <v>108</v>
      </c>
      <c r="G32" s="271" t="s">
        <v>54</v>
      </c>
      <c r="H32" s="254" t="s">
        <v>118</v>
      </c>
      <c r="I32" s="200" t="s">
        <v>119</v>
      </c>
      <c r="J32" s="218" t="s">
        <v>110</v>
      </c>
      <c r="K32" s="218" t="s">
        <v>58</v>
      </c>
      <c r="L32" s="258">
        <v>43831</v>
      </c>
      <c r="M32" s="260">
        <v>44196</v>
      </c>
      <c r="N32" s="16" t="s">
        <v>59</v>
      </c>
      <c r="O32" s="60">
        <v>2.2727272727272728E-2</v>
      </c>
      <c r="P32" s="130">
        <f t="shared" si="1"/>
        <v>1</v>
      </c>
      <c r="Q32" s="103"/>
      <c r="R32" s="56"/>
      <c r="S32" s="56"/>
      <c r="T32" s="104"/>
      <c r="U32" s="56"/>
      <c r="V32" s="56"/>
      <c r="W32" s="56"/>
      <c r="X32" s="138"/>
      <c r="Y32" s="103"/>
      <c r="Z32" s="56"/>
      <c r="AA32" s="56"/>
      <c r="AB32" s="104"/>
      <c r="AC32" s="56"/>
      <c r="AD32" s="56"/>
      <c r="AE32" s="56"/>
      <c r="AF32" s="138"/>
      <c r="AG32" s="103"/>
      <c r="AH32" s="56"/>
      <c r="AI32" s="56"/>
      <c r="AJ32" s="104"/>
      <c r="AK32" s="56"/>
      <c r="AL32" s="56"/>
      <c r="AM32" s="56"/>
      <c r="AN32" s="138"/>
      <c r="AO32" s="103">
        <v>0.33</v>
      </c>
      <c r="AP32" s="56"/>
      <c r="AQ32" s="56"/>
      <c r="AR32" s="104"/>
      <c r="AS32" s="56"/>
      <c r="AT32" s="56"/>
      <c r="AU32" s="56"/>
      <c r="AV32" s="56"/>
      <c r="AW32" s="56"/>
      <c r="AX32" s="56"/>
      <c r="AY32" s="56"/>
      <c r="AZ32" s="56"/>
      <c r="BA32" s="56">
        <v>0.33</v>
      </c>
      <c r="BB32" s="56"/>
      <c r="BC32" s="56"/>
      <c r="BD32" s="56"/>
      <c r="BE32" s="56"/>
      <c r="BF32" s="56"/>
      <c r="BG32" s="56"/>
      <c r="BH32" s="56"/>
      <c r="BI32" s="56"/>
      <c r="BJ32" s="56"/>
      <c r="BK32" s="56"/>
      <c r="BL32" s="56">
        <v>0.34</v>
      </c>
      <c r="BM32" s="56"/>
      <c r="BN32" s="56"/>
      <c r="BO32" s="138"/>
      <c r="BP32" s="194" t="s">
        <v>120</v>
      </c>
      <c r="BQ32" s="194"/>
      <c r="BR32" s="194"/>
      <c r="BS32" s="194" t="s">
        <v>121</v>
      </c>
      <c r="BT32" s="194"/>
      <c r="BU32" s="194"/>
      <c r="BV32" s="194" t="s">
        <v>122</v>
      </c>
      <c r="BW32" s="194"/>
      <c r="BX32" s="194"/>
      <c r="BY32" s="194" t="s">
        <v>123</v>
      </c>
      <c r="BZ32" s="194"/>
      <c r="CA32" s="194"/>
    </row>
    <row r="33" spans="1:80" ht="84.75" customHeight="1" thickBot="1">
      <c r="B33" s="215"/>
      <c r="C33" s="360"/>
      <c r="D33" s="360"/>
      <c r="E33" s="210"/>
      <c r="F33" s="210"/>
      <c r="G33" s="361"/>
      <c r="H33" s="265"/>
      <c r="I33" s="209"/>
      <c r="J33" s="210"/>
      <c r="K33" s="201"/>
      <c r="L33" s="259"/>
      <c r="M33" s="261"/>
      <c r="N33" s="16" t="s">
        <v>63</v>
      </c>
      <c r="O33" s="20">
        <f>P33*O32</f>
        <v>2.2727272727272728E-2</v>
      </c>
      <c r="P33" s="130">
        <f>SUM(Q33:BO33)</f>
        <v>1</v>
      </c>
      <c r="Q33" s="107"/>
      <c r="R33" s="59"/>
      <c r="S33" s="59"/>
      <c r="T33" s="108"/>
      <c r="U33" s="59">
        <v>0.2</v>
      </c>
      <c r="V33" s="59"/>
      <c r="W33" s="59"/>
      <c r="X33" s="140"/>
      <c r="Y33" s="107"/>
      <c r="Z33" s="59"/>
      <c r="AA33" s="59"/>
      <c r="AB33" s="108"/>
      <c r="AC33" s="59"/>
      <c r="AD33" s="58"/>
      <c r="AE33" s="58"/>
      <c r="AF33" s="57">
        <v>0.2</v>
      </c>
      <c r="AG33" s="107"/>
      <c r="AH33" s="58"/>
      <c r="AI33" s="58"/>
      <c r="AJ33" s="156"/>
      <c r="AK33" s="59"/>
      <c r="AL33" s="58"/>
      <c r="AM33" s="58">
        <v>0.2</v>
      </c>
      <c r="AN33" s="57"/>
      <c r="AO33" s="107"/>
      <c r="AP33" s="58"/>
      <c r="AQ33" s="58"/>
      <c r="AR33" s="156"/>
      <c r="AS33" s="59"/>
      <c r="AT33" s="58"/>
      <c r="AU33" s="58">
        <v>0.2</v>
      </c>
      <c r="AV33" s="58"/>
      <c r="AW33" s="58"/>
      <c r="AX33" s="58"/>
      <c r="AY33" s="58">
        <v>0.2</v>
      </c>
      <c r="AZ33" s="58"/>
      <c r="BA33" s="58"/>
      <c r="BB33" s="58"/>
      <c r="BC33" s="58"/>
      <c r="BD33" s="58"/>
      <c r="BE33" s="58"/>
      <c r="BF33" s="58"/>
      <c r="BG33" s="58"/>
      <c r="BH33" s="58"/>
      <c r="BI33" s="58"/>
      <c r="BJ33" s="58"/>
      <c r="BK33" s="57"/>
      <c r="BL33" s="17"/>
      <c r="BM33" s="17"/>
      <c r="BN33" s="17"/>
      <c r="BO33" s="18"/>
      <c r="BP33" s="194"/>
      <c r="BQ33" s="194"/>
      <c r="BR33" s="194"/>
      <c r="BS33" s="194"/>
      <c r="BT33" s="194"/>
      <c r="BU33" s="194"/>
      <c r="BV33" s="194"/>
      <c r="BW33" s="194"/>
      <c r="BX33" s="194"/>
      <c r="BY33" s="194"/>
      <c r="BZ33" s="194"/>
      <c r="CA33" s="194"/>
    </row>
    <row r="34" spans="1:80" ht="93" customHeight="1">
      <c r="B34" s="205">
        <v>12</v>
      </c>
      <c r="C34" s="214" t="s">
        <v>99</v>
      </c>
      <c r="D34" s="214" t="s">
        <v>100</v>
      </c>
      <c r="E34" s="214" t="s">
        <v>124</v>
      </c>
      <c r="F34" s="214" t="s">
        <v>125</v>
      </c>
      <c r="G34" s="374" t="s">
        <v>126</v>
      </c>
      <c r="H34" s="212" t="s">
        <v>127</v>
      </c>
      <c r="I34" s="214" t="s">
        <v>128</v>
      </c>
      <c r="J34" s="214" t="s">
        <v>129</v>
      </c>
      <c r="K34" s="213" t="s">
        <v>58</v>
      </c>
      <c r="L34" s="250">
        <v>43831</v>
      </c>
      <c r="M34" s="235" t="s">
        <v>130</v>
      </c>
      <c r="N34" s="16" t="s">
        <v>59</v>
      </c>
      <c r="O34" s="48">
        <v>8.9285714285714281E-3</v>
      </c>
      <c r="P34" s="130">
        <f t="shared" ref="P34:P64" si="2">SUM(Q34:BO34)</f>
        <v>1</v>
      </c>
      <c r="Q34" s="103"/>
      <c r="R34" s="56"/>
      <c r="S34" s="56"/>
      <c r="T34" s="104"/>
      <c r="U34" s="56"/>
      <c r="V34" s="56"/>
      <c r="W34" s="56"/>
      <c r="X34" s="138"/>
      <c r="Y34" s="103"/>
      <c r="Z34" s="56"/>
      <c r="AA34" s="56"/>
      <c r="AB34" s="104"/>
      <c r="AC34" s="56"/>
      <c r="AD34" s="54"/>
      <c r="AE34" s="54"/>
      <c r="AF34" s="53"/>
      <c r="AG34" s="153"/>
      <c r="AH34" s="55"/>
      <c r="AI34" s="55"/>
      <c r="AJ34" s="154"/>
      <c r="AK34" s="56"/>
      <c r="AL34" s="54"/>
      <c r="AM34" s="54"/>
      <c r="AN34" s="53"/>
      <c r="AO34" s="153">
        <v>0.25</v>
      </c>
      <c r="AP34" s="55"/>
      <c r="AQ34" s="55"/>
      <c r="AR34" s="154"/>
      <c r="AS34" s="56"/>
      <c r="AT34" s="54"/>
      <c r="AU34" s="54"/>
      <c r="AV34" s="54"/>
      <c r="AW34" s="55"/>
      <c r="AX34" s="55"/>
      <c r="AY34" s="55"/>
      <c r="AZ34" s="55">
        <v>0.25</v>
      </c>
      <c r="BA34" s="54"/>
      <c r="BB34" s="54"/>
      <c r="BC34" s="54"/>
      <c r="BD34" s="54"/>
      <c r="BE34" s="55"/>
      <c r="BF34" s="55"/>
      <c r="BG34" s="55"/>
      <c r="BH34" s="55"/>
      <c r="BI34" s="54"/>
      <c r="BJ34" s="54"/>
      <c r="BK34" s="53"/>
      <c r="BL34" s="9">
        <v>0.5</v>
      </c>
      <c r="BM34" s="9"/>
      <c r="BN34" s="9"/>
      <c r="BO34" s="178"/>
      <c r="BP34" s="193"/>
      <c r="BQ34" s="193"/>
      <c r="BR34" s="193"/>
      <c r="BS34" s="194" t="s">
        <v>131</v>
      </c>
      <c r="BT34" s="194"/>
      <c r="BU34" s="194"/>
      <c r="BV34" s="194" t="s">
        <v>132</v>
      </c>
      <c r="BW34" s="194"/>
      <c r="BX34" s="194"/>
      <c r="BY34" s="194" t="s">
        <v>133</v>
      </c>
      <c r="BZ34" s="194"/>
      <c r="CA34" s="194"/>
    </row>
    <row r="35" spans="1:80" ht="108" customHeight="1" thickBot="1">
      <c r="B35" s="206"/>
      <c r="C35" s="200"/>
      <c r="D35" s="200"/>
      <c r="E35" s="200"/>
      <c r="F35" s="200"/>
      <c r="G35" s="204"/>
      <c r="H35" s="198"/>
      <c r="I35" s="200"/>
      <c r="J35" s="209"/>
      <c r="K35" s="210"/>
      <c r="L35" s="251"/>
      <c r="M35" s="230"/>
      <c r="N35" s="16" t="s">
        <v>63</v>
      </c>
      <c r="O35" s="20">
        <f>P35*O34</f>
        <v>7.9464285714285696E-3</v>
      </c>
      <c r="P35" s="130">
        <f t="shared" si="2"/>
        <v>0.8899999999999999</v>
      </c>
      <c r="Q35" s="109"/>
      <c r="R35" s="52"/>
      <c r="S35" s="52"/>
      <c r="T35" s="110"/>
      <c r="U35" s="52"/>
      <c r="V35" s="52"/>
      <c r="W35" s="52"/>
      <c r="X35" s="116"/>
      <c r="Y35" s="109"/>
      <c r="Z35" s="52"/>
      <c r="AA35" s="52"/>
      <c r="AB35" s="110"/>
      <c r="AC35" s="52"/>
      <c r="AD35" s="51"/>
      <c r="AE35" s="51"/>
      <c r="AF35" s="50"/>
      <c r="AG35" s="109"/>
      <c r="AH35" s="51"/>
      <c r="AI35" s="51"/>
      <c r="AJ35" s="157"/>
      <c r="AK35" s="52"/>
      <c r="AL35" s="51"/>
      <c r="AM35" s="51"/>
      <c r="AN35" s="50"/>
      <c r="AO35" s="109">
        <v>0.25</v>
      </c>
      <c r="AP35" s="51"/>
      <c r="AQ35" s="51"/>
      <c r="AR35" s="157"/>
      <c r="AS35" s="52"/>
      <c r="AT35" s="51"/>
      <c r="AU35" s="51"/>
      <c r="AV35" s="51"/>
      <c r="AW35" s="51"/>
      <c r="AX35" s="51"/>
      <c r="AY35" s="51"/>
      <c r="AZ35" s="51">
        <v>0.22</v>
      </c>
      <c r="BA35" s="51"/>
      <c r="BB35" s="51"/>
      <c r="BC35" s="51"/>
      <c r="BD35" s="51"/>
      <c r="BE35" s="51"/>
      <c r="BF35" s="51"/>
      <c r="BG35" s="51"/>
      <c r="BH35" s="51"/>
      <c r="BI35" s="51"/>
      <c r="BJ35" s="51"/>
      <c r="BK35" s="50"/>
      <c r="BL35" s="17">
        <v>0.42</v>
      </c>
      <c r="BM35" s="17"/>
      <c r="BN35" s="17"/>
      <c r="BO35" s="18"/>
      <c r="BP35" s="193"/>
      <c r="BQ35" s="193"/>
      <c r="BR35" s="193"/>
      <c r="BS35" s="194"/>
      <c r="BT35" s="194"/>
      <c r="BU35" s="194"/>
      <c r="BV35" s="194"/>
      <c r="BW35" s="194"/>
      <c r="BX35" s="194"/>
      <c r="BY35" s="194"/>
      <c r="BZ35" s="194"/>
      <c r="CA35" s="194"/>
    </row>
    <row r="36" spans="1:80" ht="84.75" customHeight="1">
      <c r="B36" s="211">
        <v>13</v>
      </c>
      <c r="C36" s="200" t="s">
        <v>73</v>
      </c>
      <c r="D36" s="200" t="s">
        <v>134</v>
      </c>
      <c r="E36" s="222" t="s">
        <v>135</v>
      </c>
      <c r="F36" s="222" t="s">
        <v>136</v>
      </c>
      <c r="G36" s="204" t="s">
        <v>126</v>
      </c>
      <c r="H36" s="216" t="s">
        <v>137</v>
      </c>
      <c r="I36" s="200" t="s">
        <v>138</v>
      </c>
      <c r="J36" s="201" t="s">
        <v>139</v>
      </c>
      <c r="K36" s="201" t="s">
        <v>58</v>
      </c>
      <c r="L36" s="228">
        <v>43831</v>
      </c>
      <c r="M36" s="230">
        <v>43889</v>
      </c>
      <c r="N36" s="16" t="s">
        <v>59</v>
      </c>
      <c r="O36" s="48">
        <v>8.9285714285714281E-3</v>
      </c>
      <c r="P36" s="130">
        <f t="shared" si="2"/>
        <v>1</v>
      </c>
      <c r="Q36" s="111"/>
      <c r="R36" s="14"/>
      <c r="S36" s="14"/>
      <c r="T36" s="112">
        <v>1</v>
      </c>
      <c r="U36" s="14"/>
      <c r="V36" s="14"/>
      <c r="W36" s="14"/>
      <c r="X36" s="141"/>
      <c r="Y36" s="111"/>
      <c r="Z36" s="14"/>
      <c r="AA36" s="14"/>
      <c r="AB36" s="112"/>
      <c r="AC36" s="14"/>
      <c r="AD36" s="11"/>
      <c r="AE36" s="11"/>
      <c r="AF36" s="10"/>
      <c r="AG36" s="158"/>
      <c r="AH36" s="12"/>
      <c r="AI36" s="12"/>
      <c r="AJ36" s="159"/>
      <c r="AK36" s="14"/>
      <c r="AL36" s="11"/>
      <c r="AM36" s="11"/>
      <c r="AN36" s="10"/>
      <c r="AO36" s="158"/>
      <c r="AP36" s="12"/>
      <c r="AQ36" s="12"/>
      <c r="AR36" s="159"/>
      <c r="AS36" s="14"/>
      <c r="AT36" s="11"/>
      <c r="AU36" s="11"/>
      <c r="AV36" s="11"/>
      <c r="AW36" s="12"/>
      <c r="AX36" s="12"/>
      <c r="AY36" s="12"/>
      <c r="AZ36" s="12"/>
      <c r="BA36" s="11"/>
      <c r="BB36" s="11"/>
      <c r="BC36" s="11"/>
      <c r="BD36" s="11"/>
      <c r="BE36" s="12"/>
      <c r="BF36" s="12"/>
      <c r="BG36" s="12"/>
      <c r="BH36" s="12"/>
      <c r="BI36" s="11"/>
      <c r="BJ36" s="11"/>
      <c r="BK36" s="10"/>
      <c r="BL36" s="9"/>
      <c r="BM36" s="9"/>
      <c r="BN36" s="9"/>
      <c r="BO36" s="178"/>
      <c r="BP36" s="194" t="s">
        <v>140</v>
      </c>
      <c r="BQ36" s="194"/>
      <c r="BR36" s="194"/>
      <c r="BS36" s="194" t="s">
        <v>141</v>
      </c>
      <c r="BT36" s="194"/>
      <c r="BU36" s="194"/>
      <c r="BV36" s="193"/>
      <c r="BW36" s="193"/>
      <c r="BX36" s="193"/>
      <c r="BY36" s="193"/>
      <c r="BZ36" s="193"/>
      <c r="CA36" s="193"/>
    </row>
    <row r="37" spans="1:80" ht="84.75" customHeight="1" thickBot="1">
      <c r="B37" s="206"/>
      <c r="C37" s="200"/>
      <c r="D37" s="200"/>
      <c r="E37" s="222"/>
      <c r="F37" s="222"/>
      <c r="G37" s="204"/>
      <c r="H37" s="216"/>
      <c r="I37" s="200"/>
      <c r="J37" s="201"/>
      <c r="K37" s="201"/>
      <c r="L37" s="228"/>
      <c r="M37" s="230"/>
      <c r="N37" s="16" t="s">
        <v>63</v>
      </c>
      <c r="O37" s="20">
        <f>P37*O36</f>
        <v>8.9285714285714281E-3</v>
      </c>
      <c r="P37" s="130">
        <f t="shared" si="2"/>
        <v>1</v>
      </c>
      <c r="Q37" s="113"/>
      <c r="R37" s="19"/>
      <c r="S37" s="19"/>
      <c r="T37" s="114">
        <v>1</v>
      </c>
      <c r="U37" s="19"/>
      <c r="V37" s="19"/>
      <c r="W37" s="19"/>
      <c r="X37" s="142"/>
      <c r="Y37" s="113"/>
      <c r="Z37" s="19"/>
      <c r="AA37" s="19"/>
      <c r="AB37" s="114"/>
      <c r="AC37" s="19"/>
      <c r="AD37" s="17"/>
      <c r="AE37" s="17"/>
      <c r="AF37" s="18"/>
      <c r="AG37" s="113"/>
      <c r="AH37" s="17"/>
      <c r="AI37" s="17"/>
      <c r="AJ37" s="160"/>
      <c r="AK37" s="19"/>
      <c r="AL37" s="17"/>
      <c r="AM37" s="17"/>
      <c r="AN37" s="18"/>
      <c r="AO37" s="113"/>
      <c r="AP37" s="17"/>
      <c r="AQ37" s="17"/>
      <c r="AR37" s="160"/>
      <c r="AS37" s="19"/>
      <c r="AT37" s="17"/>
      <c r="AU37" s="17"/>
      <c r="AV37" s="17"/>
      <c r="AW37" s="17"/>
      <c r="AX37" s="17"/>
      <c r="AY37" s="17"/>
      <c r="AZ37" s="17"/>
      <c r="BA37" s="17"/>
      <c r="BB37" s="17"/>
      <c r="BC37" s="17"/>
      <c r="BD37" s="17"/>
      <c r="BE37" s="17"/>
      <c r="BF37" s="17"/>
      <c r="BG37" s="17"/>
      <c r="BH37" s="17"/>
      <c r="BI37" s="17"/>
      <c r="BJ37" s="17"/>
      <c r="BK37" s="18"/>
      <c r="BL37" s="17"/>
      <c r="BM37" s="17"/>
      <c r="BN37" s="17"/>
      <c r="BO37" s="18"/>
      <c r="BP37" s="194"/>
      <c r="BQ37" s="194"/>
      <c r="BR37" s="194"/>
      <c r="BS37" s="194"/>
      <c r="BT37" s="194"/>
      <c r="BU37" s="194"/>
      <c r="BV37" s="193"/>
      <c r="BW37" s="193"/>
      <c r="BX37" s="193"/>
      <c r="BY37" s="193"/>
      <c r="BZ37" s="193"/>
      <c r="CA37" s="193"/>
    </row>
    <row r="38" spans="1:80" ht="84.75" customHeight="1">
      <c r="A38" s="49"/>
      <c r="B38" s="211">
        <v>14</v>
      </c>
      <c r="C38" s="200" t="s">
        <v>73</v>
      </c>
      <c r="D38" s="200" t="s">
        <v>134</v>
      </c>
      <c r="E38" s="222" t="s">
        <v>135</v>
      </c>
      <c r="F38" s="222" t="s">
        <v>136</v>
      </c>
      <c r="G38" s="204" t="s">
        <v>126</v>
      </c>
      <c r="H38" s="216" t="s">
        <v>142</v>
      </c>
      <c r="I38" s="200" t="s">
        <v>143</v>
      </c>
      <c r="J38" s="201" t="s">
        <v>139</v>
      </c>
      <c r="K38" s="201" t="s">
        <v>58</v>
      </c>
      <c r="L38" s="228">
        <v>44013</v>
      </c>
      <c r="M38" s="230">
        <v>44196</v>
      </c>
      <c r="N38" s="16" t="s">
        <v>59</v>
      </c>
      <c r="O38" s="48">
        <v>8.9285714285714281E-3</v>
      </c>
      <c r="P38" s="130">
        <f t="shared" si="2"/>
        <v>1</v>
      </c>
      <c r="Q38" s="111"/>
      <c r="R38" s="14"/>
      <c r="S38" s="14"/>
      <c r="T38" s="112"/>
      <c r="U38" s="14"/>
      <c r="V38" s="14"/>
      <c r="W38" s="14"/>
      <c r="X38" s="141"/>
      <c r="Y38" s="111"/>
      <c r="Z38" s="14"/>
      <c r="AA38" s="14"/>
      <c r="AB38" s="112"/>
      <c r="AC38" s="14"/>
      <c r="AD38" s="11"/>
      <c r="AE38" s="11"/>
      <c r="AF38" s="10"/>
      <c r="AG38" s="158"/>
      <c r="AH38" s="12"/>
      <c r="AI38" s="12"/>
      <c r="AJ38" s="159"/>
      <c r="AK38" s="14"/>
      <c r="AL38" s="11"/>
      <c r="AM38" s="11"/>
      <c r="AN38" s="10"/>
      <c r="AO38" s="158"/>
      <c r="AP38" s="12"/>
      <c r="AQ38" s="12"/>
      <c r="AR38" s="159"/>
      <c r="AS38" s="14"/>
      <c r="AT38" s="11"/>
      <c r="AU38" s="11"/>
      <c r="AV38" s="11"/>
      <c r="AW38" s="12"/>
      <c r="AX38" s="12"/>
      <c r="AY38" s="12"/>
      <c r="AZ38" s="12">
        <v>0.5</v>
      </c>
      <c r="BA38" s="11"/>
      <c r="BB38" s="11"/>
      <c r="BC38" s="11"/>
      <c r="BD38" s="11"/>
      <c r="BE38" s="12"/>
      <c r="BF38" s="12"/>
      <c r="BG38" s="12"/>
      <c r="BH38" s="12">
        <v>0.5</v>
      </c>
      <c r="BI38" s="11"/>
      <c r="BJ38" s="11"/>
      <c r="BK38" s="10"/>
      <c r="BL38" s="9"/>
      <c r="BM38" s="9"/>
      <c r="BN38" s="9"/>
      <c r="BO38" s="178"/>
      <c r="BP38" s="193"/>
      <c r="BQ38" s="193"/>
      <c r="BR38" s="193"/>
      <c r="BS38" s="194" t="s">
        <v>141</v>
      </c>
      <c r="BT38" s="194"/>
      <c r="BU38" s="194"/>
      <c r="BV38" s="193" t="s">
        <v>144</v>
      </c>
      <c r="BW38" s="193"/>
      <c r="BX38" s="193"/>
      <c r="BY38" s="193" t="s">
        <v>145</v>
      </c>
      <c r="BZ38" s="193"/>
      <c r="CA38" s="193"/>
      <c r="CB38" s="49"/>
    </row>
    <row r="39" spans="1:80" ht="84.75" customHeight="1" thickBot="1">
      <c r="B39" s="206"/>
      <c r="C39" s="200"/>
      <c r="D39" s="200"/>
      <c r="E39" s="222"/>
      <c r="F39" s="222"/>
      <c r="G39" s="204"/>
      <c r="H39" s="216"/>
      <c r="I39" s="200"/>
      <c r="J39" s="201"/>
      <c r="K39" s="201"/>
      <c r="L39" s="228"/>
      <c r="M39" s="230"/>
      <c r="N39" s="16" t="s">
        <v>63</v>
      </c>
      <c r="O39" s="20">
        <f>P39*O38</f>
        <v>8.9285714285714281E-3</v>
      </c>
      <c r="P39" s="130">
        <f t="shared" si="2"/>
        <v>1</v>
      </c>
      <c r="Q39" s="113"/>
      <c r="R39" s="19"/>
      <c r="S39" s="19"/>
      <c r="T39" s="114"/>
      <c r="U39" s="19"/>
      <c r="V39" s="19"/>
      <c r="W39" s="19"/>
      <c r="X39" s="142"/>
      <c r="Y39" s="113"/>
      <c r="Z39" s="19"/>
      <c r="AA39" s="19"/>
      <c r="AB39" s="114"/>
      <c r="AC39" s="19"/>
      <c r="AD39" s="17"/>
      <c r="AE39" s="17"/>
      <c r="AF39" s="18"/>
      <c r="AG39" s="113"/>
      <c r="AH39" s="17"/>
      <c r="AI39" s="17"/>
      <c r="AJ39" s="160"/>
      <c r="AK39" s="19"/>
      <c r="AL39" s="17"/>
      <c r="AM39" s="17"/>
      <c r="AN39" s="18"/>
      <c r="AO39" s="113"/>
      <c r="AP39" s="17"/>
      <c r="AQ39" s="17"/>
      <c r="AR39" s="160"/>
      <c r="AS39" s="19"/>
      <c r="AT39" s="17"/>
      <c r="AU39" s="17"/>
      <c r="AV39" s="17"/>
      <c r="AW39" s="17"/>
      <c r="AX39" s="17"/>
      <c r="AY39" s="17"/>
      <c r="AZ39" s="17">
        <v>0.5</v>
      </c>
      <c r="BA39" s="17"/>
      <c r="BB39" s="17"/>
      <c r="BC39" s="17"/>
      <c r="BD39" s="17"/>
      <c r="BE39" s="17"/>
      <c r="BF39" s="17"/>
      <c r="BG39" s="17"/>
      <c r="BH39" s="17">
        <v>0.5</v>
      </c>
      <c r="BI39" s="17"/>
      <c r="BJ39" s="17"/>
      <c r="BK39" s="18"/>
      <c r="BL39" s="17"/>
      <c r="BM39" s="17"/>
      <c r="BN39" s="17"/>
      <c r="BO39" s="18"/>
      <c r="BP39" s="193"/>
      <c r="BQ39" s="193"/>
      <c r="BR39" s="193"/>
      <c r="BS39" s="194"/>
      <c r="BT39" s="194"/>
      <c r="BU39" s="194"/>
      <c r="BV39" s="193"/>
      <c r="BW39" s="193"/>
      <c r="BX39" s="193"/>
      <c r="BY39" s="193"/>
      <c r="BZ39" s="193"/>
      <c r="CA39" s="193"/>
    </row>
    <row r="40" spans="1:80" ht="84.75" customHeight="1">
      <c r="B40" s="211">
        <v>15</v>
      </c>
      <c r="C40" s="200" t="s">
        <v>73</v>
      </c>
      <c r="D40" s="200" t="s">
        <v>134</v>
      </c>
      <c r="E40" s="222" t="s">
        <v>135</v>
      </c>
      <c r="F40" s="222" t="s">
        <v>136</v>
      </c>
      <c r="G40" s="204" t="s">
        <v>126</v>
      </c>
      <c r="H40" s="216" t="s">
        <v>146</v>
      </c>
      <c r="I40" s="200" t="s">
        <v>147</v>
      </c>
      <c r="J40" s="201" t="s">
        <v>139</v>
      </c>
      <c r="K40" s="201" t="s">
        <v>58</v>
      </c>
      <c r="L40" s="228">
        <v>43922</v>
      </c>
      <c r="M40" s="230">
        <v>43951</v>
      </c>
      <c r="N40" s="16" t="s">
        <v>59</v>
      </c>
      <c r="O40" s="48">
        <v>8.9285714285714281E-3</v>
      </c>
      <c r="P40" s="130">
        <f t="shared" si="2"/>
        <v>1</v>
      </c>
      <c r="Q40" s="111"/>
      <c r="R40" s="14"/>
      <c r="S40" s="14"/>
      <c r="T40" s="112"/>
      <c r="U40" s="14"/>
      <c r="V40" s="14"/>
      <c r="W40" s="14"/>
      <c r="X40" s="141"/>
      <c r="Y40" s="111"/>
      <c r="Z40" s="14"/>
      <c r="AA40" s="14"/>
      <c r="AB40" s="112"/>
      <c r="AC40" s="14"/>
      <c r="AD40" s="11"/>
      <c r="AE40" s="11"/>
      <c r="AF40" s="10">
        <v>1</v>
      </c>
      <c r="AG40" s="158"/>
      <c r="AH40" s="12"/>
      <c r="AI40" s="12"/>
      <c r="AJ40" s="159"/>
      <c r="AK40" s="14"/>
      <c r="AL40" s="11"/>
      <c r="AM40" s="11"/>
      <c r="AN40" s="10"/>
      <c r="AO40" s="158"/>
      <c r="AP40" s="12"/>
      <c r="AQ40" s="12"/>
      <c r="AR40" s="159"/>
      <c r="AS40" s="14"/>
      <c r="AT40" s="11"/>
      <c r="AU40" s="11"/>
      <c r="AV40" s="11"/>
      <c r="AW40" s="12"/>
      <c r="AX40" s="12"/>
      <c r="AY40" s="12"/>
      <c r="AZ40" s="12"/>
      <c r="BA40" s="11"/>
      <c r="BB40" s="11"/>
      <c r="BC40" s="11"/>
      <c r="BD40" s="11"/>
      <c r="BE40" s="12"/>
      <c r="BF40" s="12"/>
      <c r="BG40" s="12"/>
      <c r="BH40" s="12"/>
      <c r="BI40" s="11"/>
      <c r="BJ40" s="11"/>
      <c r="BK40" s="10"/>
      <c r="BL40" s="9"/>
      <c r="BM40" s="9"/>
      <c r="BN40" s="9"/>
      <c r="BO40" s="178"/>
      <c r="BP40" s="193"/>
      <c r="BQ40" s="193"/>
      <c r="BR40" s="193"/>
      <c r="BS40" s="194" t="s">
        <v>148</v>
      </c>
      <c r="BT40" s="194"/>
      <c r="BU40" s="194"/>
      <c r="BV40" s="193"/>
      <c r="BW40" s="193"/>
      <c r="BX40" s="193"/>
      <c r="BY40" s="193"/>
      <c r="BZ40" s="193"/>
      <c r="CA40" s="193"/>
    </row>
    <row r="41" spans="1:80" ht="84.75" customHeight="1" thickBot="1">
      <c r="B41" s="206"/>
      <c r="C41" s="200"/>
      <c r="D41" s="200"/>
      <c r="E41" s="222"/>
      <c r="F41" s="222"/>
      <c r="G41" s="204"/>
      <c r="H41" s="216"/>
      <c r="I41" s="200"/>
      <c r="J41" s="201"/>
      <c r="K41" s="201"/>
      <c r="L41" s="228"/>
      <c r="M41" s="230"/>
      <c r="N41" s="16" t="s">
        <v>63</v>
      </c>
      <c r="O41" s="20">
        <f>P41*O40</f>
        <v>8.9285714285714281E-3</v>
      </c>
      <c r="P41" s="130">
        <f t="shared" si="2"/>
        <v>1</v>
      </c>
      <c r="Q41" s="113"/>
      <c r="R41" s="19"/>
      <c r="S41" s="19"/>
      <c r="T41" s="114"/>
      <c r="U41" s="19"/>
      <c r="V41" s="19"/>
      <c r="W41" s="19"/>
      <c r="X41" s="142"/>
      <c r="Y41" s="113"/>
      <c r="Z41" s="19"/>
      <c r="AA41" s="19"/>
      <c r="AB41" s="114"/>
      <c r="AC41" s="19"/>
      <c r="AD41" s="17"/>
      <c r="AE41" s="17"/>
      <c r="AF41" s="18">
        <v>1</v>
      </c>
      <c r="AG41" s="113"/>
      <c r="AH41" s="17"/>
      <c r="AI41" s="17"/>
      <c r="AJ41" s="160"/>
      <c r="AK41" s="19"/>
      <c r="AL41" s="17"/>
      <c r="AM41" s="17"/>
      <c r="AN41" s="18"/>
      <c r="AO41" s="113"/>
      <c r="AP41" s="17"/>
      <c r="AQ41" s="17"/>
      <c r="AR41" s="160"/>
      <c r="AS41" s="19"/>
      <c r="AT41" s="17"/>
      <c r="AU41" s="17"/>
      <c r="AV41" s="17"/>
      <c r="AW41" s="17"/>
      <c r="AX41" s="17"/>
      <c r="AY41" s="17"/>
      <c r="AZ41" s="17"/>
      <c r="BA41" s="17"/>
      <c r="BB41" s="17"/>
      <c r="BC41" s="17"/>
      <c r="BD41" s="17"/>
      <c r="BE41" s="17"/>
      <c r="BF41" s="17"/>
      <c r="BG41" s="17"/>
      <c r="BH41" s="17"/>
      <c r="BI41" s="17"/>
      <c r="BJ41" s="17"/>
      <c r="BK41" s="18"/>
      <c r="BL41" s="17"/>
      <c r="BM41" s="17"/>
      <c r="BN41" s="17"/>
      <c r="BO41" s="18"/>
      <c r="BP41" s="193"/>
      <c r="BQ41" s="193"/>
      <c r="BR41" s="193"/>
      <c r="BS41" s="194"/>
      <c r="BT41" s="194"/>
      <c r="BU41" s="194"/>
      <c r="BV41" s="193"/>
      <c r="BW41" s="193"/>
      <c r="BX41" s="193"/>
      <c r="BY41" s="193"/>
      <c r="BZ41" s="193"/>
      <c r="CA41" s="193"/>
    </row>
    <row r="42" spans="1:80" ht="84.75" customHeight="1">
      <c r="B42" s="211">
        <v>16</v>
      </c>
      <c r="C42" s="200" t="s">
        <v>73</v>
      </c>
      <c r="D42" s="200" t="s">
        <v>134</v>
      </c>
      <c r="E42" s="222" t="s">
        <v>135</v>
      </c>
      <c r="F42" s="222" t="s">
        <v>136</v>
      </c>
      <c r="G42" s="204" t="s">
        <v>126</v>
      </c>
      <c r="H42" s="216" t="s">
        <v>149</v>
      </c>
      <c r="I42" s="200" t="s">
        <v>147</v>
      </c>
      <c r="J42" s="201" t="s">
        <v>139</v>
      </c>
      <c r="K42" s="201" t="s">
        <v>58</v>
      </c>
      <c r="L42" s="228">
        <v>44013</v>
      </c>
      <c r="M42" s="230">
        <v>44043</v>
      </c>
      <c r="N42" s="16" t="s">
        <v>59</v>
      </c>
      <c r="O42" s="48">
        <v>8.9285714285714281E-3</v>
      </c>
      <c r="P42" s="130">
        <f t="shared" si="2"/>
        <v>1</v>
      </c>
      <c r="Q42" s="111"/>
      <c r="R42" s="14"/>
      <c r="S42" s="14"/>
      <c r="T42" s="112"/>
      <c r="U42" s="14"/>
      <c r="V42" s="14"/>
      <c r="W42" s="14"/>
      <c r="X42" s="141"/>
      <c r="Y42" s="111"/>
      <c r="Z42" s="14"/>
      <c r="AA42" s="14"/>
      <c r="AB42" s="112"/>
      <c r="AC42" s="14"/>
      <c r="AD42" s="11"/>
      <c r="AE42" s="11"/>
      <c r="AF42" s="10"/>
      <c r="AG42" s="158"/>
      <c r="AH42" s="12"/>
      <c r="AI42" s="12"/>
      <c r="AJ42" s="159"/>
      <c r="AK42" s="14"/>
      <c r="AL42" s="11"/>
      <c r="AM42" s="11"/>
      <c r="AN42" s="10"/>
      <c r="AO42" s="158"/>
      <c r="AP42" s="12"/>
      <c r="AQ42" s="12"/>
      <c r="AR42" s="159">
        <v>1</v>
      </c>
      <c r="AS42" s="14"/>
      <c r="AT42" s="11"/>
      <c r="AU42" s="11"/>
      <c r="AV42" s="11"/>
      <c r="AW42" s="12"/>
      <c r="AX42" s="12"/>
      <c r="AY42" s="12"/>
      <c r="AZ42" s="12"/>
      <c r="BA42" s="11"/>
      <c r="BB42" s="11"/>
      <c r="BC42" s="11"/>
      <c r="BD42" s="11"/>
      <c r="BE42" s="12"/>
      <c r="BF42" s="12"/>
      <c r="BG42" s="12"/>
      <c r="BH42" s="12"/>
      <c r="BI42" s="11"/>
      <c r="BJ42" s="11"/>
      <c r="BK42" s="10"/>
      <c r="BL42" s="9"/>
      <c r="BM42" s="9"/>
      <c r="BN42" s="9"/>
      <c r="BO42" s="178"/>
      <c r="BP42" s="193"/>
      <c r="BQ42" s="193"/>
      <c r="BR42" s="193"/>
      <c r="BS42" s="194"/>
      <c r="BT42" s="194"/>
      <c r="BU42" s="194"/>
      <c r="BV42" s="194" t="s">
        <v>150</v>
      </c>
      <c r="BW42" s="194"/>
      <c r="BX42" s="194"/>
      <c r="BY42" s="193"/>
      <c r="BZ42" s="193"/>
      <c r="CA42" s="193"/>
    </row>
    <row r="43" spans="1:80" ht="84.75" customHeight="1" thickBot="1">
      <c r="B43" s="206"/>
      <c r="C43" s="200"/>
      <c r="D43" s="200"/>
      <c r="E43" s="222"/>
      <c r="F43" s="222"/>
      <c r="G43" s="204"/>
      <c r="H43" s="216"/>
      <c r="I43" s="200"/>
      <c r="J43" s="201"/>
      <c r="K43" s="201"/>
      <c r="L43" s="228"/>
      <c r="M43" s="230"/>
      <c r="N43" s="16" t="s">
        <v>63</v>
      </c>
      <c r="O43" s="20">
        <f>P43*O42</f>
        <v>8.9285714285714281E-3</v>
      </c>
      <c r="P43" s="130">
        <f t="shared" si="2"/>
        <v>1</v>
      </c>
      <c r="Q43" s="113"/>
      <c r="R43" s="19"/>
      <c r="S43" s="19"/>
      <c r="T43" s="114"/>
      <c r="U43" s="19"/>
      <c r="V43" s="19"/>
      <c r="W43" s="19"/>
      <c r="X43" s="142"/>
      <c r="Y43" s="113"/>
      <c r="Z43" s="19"/>
      <c r="AA43" s="19"/>
      <c r="AB43" s="114"/>
      <c r="AC43" s="19"/>
      <c r="AD43" s="17"/>
      <c r="AE43" s="17"/>
      <c r="AF43" s="18"/>
      <c r="AG43" s="113"/>
      <c r="AH43" s="17"/>
      <c r="AI43" s="17"/>
      <c r="AJ43" s="160"/>
      <c r="AK43" s="19"/>
      <c r="AL43" s="17"/>
      <c r="AM43" s="17"/>
      <c r="AN43" s="18"/>
      <c r="AO43" s="113"/>
      <c r="AP43" s="17"/>
      <c r="AQ43" s="17"/>
      <c r="AR43" s="160">
        <v>1</v>
      </c>
      <c r="AS43" s="19"/>
      <c r="AT43" s="17"/>
      <c r="AU43" s="17"/>
      <c r="AV43" s="17"/>
      <c r="AW43" s="17"/>
      <c r="AX43" s="17"/>
      <c r="AY43" s="17"/>
      <c r="AZ43" s="17"/>
      <c r="BA43" s="17"/>
      <c r="BB43" s="17"/>
      <c r="BC43" s="17"/>
      <c r="BD43" s="17"/>
      <c r="BE43" s="17"/>
      <c r="BF43" s="17"/>
      <c r="BG43" s="17"/>
      <c r="BH43" s="17"/>
      <c r="BI43" s="17"/>
      <c r="BJ43" s="17"/>
      <c r="BK43" s="18"/>
      <c r="BL43" s="17"/>
      <c r="BM43" s="17"/>
      <c r="BN43" s="17"/>
      <c r="BO43" s="18"/>
      <c r="BP43" s="193"/>
      <c r="BQ43" s="193"/>
      <c r="BR43" s="193"/>
      <c r="BS43" s="194"/>
      <c r="BT43" s="194"/>
      <c r="BU43" s="194"/>
      <c r="BV43" s="194"/>
      <c r="BW43" s="194"/>
      <c r="BX43" s="194"/>
      <c r="BY43" s="193"/>
      <c r="BZ43" s="193"/>
      <c r="CA43" s="193"/>
    </row>
    <row r="44" spans="1:80" ht="84.75" customHeight="1">
      <c r="B44" s="211">
        <v>17</v>
      </c>
      <c r="C44" s="200" t="s">
        <v>73</v>
      </c>
      <c r="D44" s="200" t="s">
        <v>134</v>
      </c>
      <c r="E44" s="222" t="s">
        <v>135</v>
      </c>
      <c r="F44" s="222" t="s">
        <v>136</v>
      </c>
      <c r="G44" s="204" t="s">
        <v>126</v>
      </c>
      <c r="H44" s="216" t="s">
        <v>151</v>
      </c>
      <c r="I44" s="200" t="s">
        <v>147</v>
      </c>
      <c r="J44" s="201" t="s">
        <v>139</v>
      </c>
      <c r="K44" s="201" t="s">
        <v>58</v>
      </c>
      <c r="L44" s="228">
        <v>44105</v>
      </c>
      <c r="M44" s="230">
        <v>44135</v>
      </c>
      <c r="N44" s="16" t="s">
        <v>59</v>
      </c>
      <c r="O44" s="48">
        <v>8.9285714285714281E-3</v>
      </c>
      <c r="P44" s="130">
        <f t="shared" si="2"/>
        <v>1</v>
      </c>
      <c r="Q44" s="111"/>
      <c r="R44" s="14"/>
      <c r="S44" s="14"/>
      <c r="T44" s="112"/>
      <c r="U44" s="14"/>
      <c r="V44" s="14"/>
      <c r="W44" s="14"/>
      <c r="X44" s="141"/>
      <c r="Y44" s="111"/>
      <c r="Z44" s="14"/>
      <c r="AA44" s="14"/>
      <c r="AB44" s="112"/>
      <c r="AC44" s="14"/>
      <c r="AD44" s="11"/>
      <c r="AE44" s="11"/>
      <c r="AF44" s="10"/>
      <c r="AG44" s="158"/>
      <c r="AH44" s="12"/>
      <c r="AI44" s="12"/>
      <c r="AJ44" s="159"/>
      <c r="AK44" s="14"/>
      <c r="AL44" s="11"/>
      <c r="AM44" s="11"/>
      <c r="AN44" s="10"/>
      <c r="AO44" s="158"/>
      <c r="AP44" s="12"/>
      <c r="AQ44" s="12"/>
      <c r="AR44" s="159"/>
      <c r="AS44" s="14"/>
      <c r="AT44" s="11"/>
      <c r="AU44" s="11"/>
      <c r="AV44" s="11"/>
      <c r="AW44" s="12"/>
      <c r="AX44" s="12"/>
      <c r="AY44" s="12"/>
      <c r="AZ44" s="12"/>
      <c r="BA44" s="11"/>
      <c r="BB44" s="11"/>
      <c r="BC44" s="11"/>
      <c r="BD44" s="11">
        <v>1</v>
      </c>
      <c r="BE44" s="12"/>
      <c r="BF44" s="12"/>
      <c r="BG44" s="12"/>
      <c r="BH44" s="12"/>
      <c r="BI44" s="11"/>
      <c r="BJ44" s="11"/>
      <c r="BK44" s="10"/>
      <c r="BL44" s="9"/>
      <c r="BM44" s="9"/>
      <c r="BN44" s="9"/>
      <c r="BO44" s="178"/>
      <c r="BP44" s="193"/>
      <c r="BQ44" s="193"/>
      <c r="BR44" s="193"/>
      <c r="BS44" s="194"/>
      <c r="BT44" s="194"/>
      <c r="BU44" s="194"/>
      <c r="BV44" s="193"/>
      <c r="BW44" s="193"/>
      <c r="BX44" s="193"/>
      <c r="BY44" s="193" t="s">
        <v>152</v>
      </c>
      <c r="BZ44" s="193"/>
      <c r="CA44" s="193"/>
    </row>
    <row r="45" spans="1:80" ht="84.75" customHeight="1" thickBot="1">
      <c r="B45" s="206"/>
      <c r="C45" s="200"/>
      <c r="D45" s="200"/>
      <c r="E45" s="222"/>
      <c r="F45" s="222"/>
      <c r="G45" s="204"/>
      <c r="H45" s="216"/>
      <c r="I45" s="200"/>
      <c r="J45" s="201"/>
      <c r="K45" s="201"/>
      <c r="L45" s="228"/>
      <c r="M45" s="230"/>
      <c r="N45" s="16" t="s">
        <v>63</v>
      </c>
      <c r="O45" s="20">
        <f>P45*O44</f>
        <v>8.9285714285714281E-3</v>
      </c>
      <c r="P45" s="130">
        <f>SUM(Q45:BO45)</f>
        <v>1</v>
      </c>
      <c r="Q45" s="113"/>
      <c r="R45" s="19"/>
      <c r="S45" s="19"/>
      <c r="T45" s="114"/>
      <c r="U45" s="19"/>
      <c r="V45" s="19"/>
      <c r="W45" s="19"/>
      <c r="X45" s="142"/>
      <c r="Y45" s="113"/>
      <c r="Z45" s="19"/>
      <c r="AA45" s="19"/>
      <c r="AB45" s="114"/>
      <c r="AC45" s="19"/>
      <c r="AD45" s="17"/>
      <c r="AE45" s="17"/>
      <c r="AF45" s="18"/>
      <c r="AG45" s="113"/>
      <c r="AH45" s="17"/>
      <c r="AI45" s="17"/>
      <c r="AJ45" s="160"/>
      <c r="AK45" s="19"/>
      <c r="AL45" s="17"/>
      <c r="AM45" s="17"/>
      <c r="AN45" s="18"/>
      <c r="AO45" s="113"/>
      <c r="AP45" s="17"/>
      <c r="AQ45" s="17"/>
      <c r="AR45" s="160"/>
      <c r="AS45" s="19"/>
      <c r="AT45" s="17"/>
      <c r="AU45" s="17"/>
      <c r="AV45" s="17"/>
      <c r="AW45" s="17"/>
      <c r="AX45" s="17"/>
      <c r="AY45" s="17"/>
      <c r="AZ45" s="17"/>
      <c r="BA45" s="17"/>
      <c r="BB45" s="17"/>
      <c r="BC45" s="17">
        <v>1</v>
      </c>
      <c r="BD45" s="17"/>
      <c r="BE45" s="17"/>
      <c r="BF45" s="17"/>
      <c r="BG45" s="17"/>
      <c r="BH45" s="17"/>
      <c r="BI45" s="17"/>
      <c r="BJ45" s="17"/>
      <c r="BK45" s="18"/>
      <c r="BL45" s="17"/>
      <c r="BM45" s="17"/>
      <c r="BN45" s="17"/>
      <c r="BO45" s="18"/>
      <c r="BP45" s="193"/>
      <c r="BQ45" s="193"/>
      <c r="BR45" s="193"/>
      <c r="BS45" s="194"/>
      <c r="BT45" s="194"/>
      <c r="BU45" s="194"/>
      <c r="BV45" s="193"/>
      <c r="BW45" s="193"/>
      <c r="BX45" s="193"/>
      <c r="BY45" s="193"/>
      <c r="BZ45" s="193"/>
      <c r="CA45" s="193"/>
    </row>
    <row r="46" spans="1:80" ht="135.75" customHeight="1">
      <c r="B46" s="211">
        <v>18</v>
      </c>
      <c r="C46" s="200" t="s">
        <v>85</v>
      </c>
      <c r="D46" s="200" t="s">
        <v>86</v>
      </c>
      <c r="E46" s="200" t="s">
        <v>135</v>
      </c>
      <c r="F46" s="200" t="s">
        <v>88</v>
      </c>
      <c r="G46" s="204" t="s">
        <v>126</v>
      </c>
      <c r="H46" s="198" t="s">
        <v>153</v>
      </c>
      <c r="I46" s="200" t="s">
        <v>154</v>
      </c>
      <c r="J46" s="201" t="s">
        <v>90</v>
      </c>
      <c r="K46" s="201" t="s">
        <v>58</v>
      </c>
      <c r="L46" s="202">
        <v>43831</v>
      </c>
      <c r="M46" s="230" t="s">
        <v>130</v>
      </c>
      <c r="N46" s="16" t="s">
        <v>59</v>
      </c>
      <c r="O46" s="48">
        <v>8.9285714285714281E-3</v>
      </c>
      <c r="P46" s="130">
        <f t="shared" si="2"/>
        <v>1</v>
      </c>
      <c r="Q46" s="111"/>
      <c r="R46" s="14"/>
      <c r="S46" s="14"/>
      <c r="T46" s="112"/>
      <c r="U46" s="14"/>
      <c r="V46" s="14"/>
      <c r="W46" s="14"/>
      <c r="X46" s="141"/>
      <c r="Y46" s="111"/>
      <c r="Z46" s="14"/>
      <c r="AA46" s="14"/>
      <c r="AB46" s="112"/>
      <c r="AC46" s="14"/>
      <c r="AD46" s="11"/>
      <c r="AE46" s="11"/>
      <c r="AF46" s="10"/>
      <c r="AG46" s="158"/>
      <c r="AH46" s="12"/>
      <c r="AI46" s="12"/>
      <c r="AJ46" s="159"/>
      <c r="AK46" s="14"/>
      <c r="AL46" s="11"/>
      <c r="AM46" s="11"/>
      <c r="AN46" s="10"/>
      <c r="AO46" s="158">
        <v>0.5</v>
      </c>
      <c r="AP46" s="12"/>
      <c r="AQ46" s="12"/>
      <c r="AR46" s="159"/>
      <c r="AS46" s="14"/>
      <c r="AT46" s="11"/>
      <c r="AU46" s="11"/>
      <c r="AV46" s="11"/>
      <c r="AW46" s="12"/>
      <c r="AX46" s="12"/>
      <c r="AY46" s="12"/>
      <c r="AZ46" s="12"/>
      <c r="BA46" s="11"/>
      <c r="BB46" s="11"/>
      <c r="BC46" s="11"/>
      <c r="BD46" s="11"/>
      <c r="BE46" s="12"/>
      <c r="BF46" s="12"/>
      <c r="BG46" s="12"/>
      <c r="BH46" s="12"/>
      <c r="BI46" s="11"/>
      <c r="BJ46" s="11"/>
      <c r="BK46" s="10"/>
      <c r="BL46" s="9">
        <v>0.5</v>
      </c>
      <c r="BM46" s="9"/>
      <c r="BN46" s="9"/>
      <c r="BO46" s="178"/>
      <c r="BP46" s="193"/>
      <c r="BQ46" s="193"/>
      <c r="BR46" s="193"/>
      <c r="BS46" s="194" t="s">
        <v>155</v>
      </c>
      <c r="BT46" s="194"/>
      <c r="BU46" s="194"/>
      <c r="BV46" s="193"/>
      <c r="BW46" s="193"/>
      <c r="BX46" s="193"/>
      <c r="BY46" s="193" t="s">
        <v>156</v>
      </c>
      <c r="BZ46" s="193"/>
      <c r="CA46" s="193"/>
    </row>
    <row r="47" spans="1:80" ht="119.25" customHeight="1" thickBot="1">
      <c r="B47" s="206"/>
      <c r="C47" s="200"/>
      <c r="D47" s="200"/>
      <c r="E47" s="200"/>
      <c r="F47" s="200"/>
      <c r="G47" s="204"/>
      <c r="H47" s="198"/>
      <c r="I47" s="200"/>
      <c r="J47" s="201"/>
      <c r="K47" s="201"/>
      <c r="L47" s="202"/>
      <c r="M47" s="230"/>
      <c r="N47" s="16" t="s">
        <v>63</v>
      </c>
      <c r="O47" s="20">
        <f>P47*O46</f>
        <v>8.9285714285714281E-3</v>
      </c>
      <c r="P47" s="130">
        <f t="shared" si="2"/>
        <v>1</v>
      </c>
      <c r="Q47" s="113"/>
      <c r="R47" s="19"/>
      <c r="S47" s="19"/>
      <c r="T47" s="114"/>
      <c r="U47" s="19"/>
      <c r="V47" s="19"/>
      <c r="W47" s="19"/>
      <c r="X47" s="142"/>
      <c r="Y47" s="113"/>
      <c r="Z47" s="19"/>
      <c r="AA47" s="19"/>
      <c r="AB47" s="114"/>
      <c r="AC47" s="19"/>
      <c r="AD47" s="17"/>
      <c r="AE47" s="17"/>
      <c r="AF47" s="18"/>
      <c r="AG47" s="113"/>
      <c r="AH47" s="17"/>
      <c r="AI47" s="17"/>
      <c r="AJ47" s="160"/>
      <c r="AK47" s="19"/>
      <c r="AL47" s="17"/>
      <c r="AM47" s="17"/>
      <c r="AN47" s="18"/>
      <c r="AO47" s="113">
        <v>0.5</v>
      </c>
      <c r="AP47" s="17"/>
      <c r="AQ47" s="17"/>
      <c r="AR47" s="160"/>
      <c r="AS47" s="19"/>
      <c r="AT47" s="17"/>
      <c r="AU47" s="17"/>
      <c r="AV47" s="17"/>
      <c r="AW47" s="17"/>
      <c r="AX47" s="17"/>
      <c r="AY47" s="17"/>
      <c r="AZ47" s="17"/>
      <c r="BA47" s="17"/>
      <c r="BB47" s="17"/>
      <c r="BC47" s="17"/>
      <c r="BD47" s="17">
        <v>0.5</v>
      </c>
      <c r="BE47" s="17"/>
      <c r="BF47" s="17"/>
      <c r="BG47" s="17"/>
      <c r="BH47" s="17"/>
      <c r="BI47" s="17"/>
      <c r="BJ47" s="17"/>
      <c r="BK47" s="18"/>
      <c r="BL47" s="17"/>
      <c r="BM47" s="17"/>
      <c r="BN47" s="17"/>
      <c r="BO47" s="18"/>
      <c r="BP47" s="193"/>
      <c r="BQ47" s="193"/>
      <c r="BR47" s="193"/>
      <c r="BS47" s="194"/>
      <c r="BT47" s="194"/>
      <c r="BU47" s="194"/>
      <c r="BV47" s="193"/>
      <c r="BW47" s="193"/>
      <c r="BX47" s="193"/>
      <c r="BY47" s="193"/>
      <c r="BZ47" s="193"/>
      <c r="CA47" s="193"/>
    </row>
    <row r="48" spans="1:80" ht="84.75" customHeight="1">
      <c r="B48" s="211">
        <v>19</v>
      </c>
      <c r="C48" s="200" t="s">
        <v>85</v>
      </c>
      <c r="D48" s="200" t="s">
        <v>86</v>
      </c>
      <c r="E48" s="200" t="s">
        <v>135</v>
      </c>
      <c r="F48" s="200" t="s">
        <v>88</v>
      </c>
      <c r="G48" s="204" t="s">
        <v>126</v>
      </c>
      <c r="H48" s="198" t="s">
        <v>157</v>
      </c>
      <c r="I48" s="200" t="s">
        <v>158</v>
      </c>
      <c r="J48" s="201" t="s">
        <v>90</v>
      </c>
      <c r="K48" s="201" t="s">
        <v>58</v>
      </c>
      <c r="L48" s="202">
        <v>43831</v>
      </c>
      <c r="M48" s="196">
        <v>44012</v>
      </c>
      <c r="N48" s="16" t="s">
        <v>59</v>
      </c>
      <c r="O48" s="48">
        <v>8.9285714285714281E-3</v>
      </c>
      <c r="P48" s="130">
        <f t="shared" si="2"/>
        <v>1</v>
      </c>
      <c r="Q48" s="111"/>
      <c r="R48" s="14"/>
      <c r="S48" s="14"/>
      <c r="T48" s="112"/>
      <c r="U48" s="14"/>
      <c r="V48" s="14"/>
      <c r="W48" s="14"/>
      <c r="X48" s="141"/>
      <c r="Y48" s="111"/>
      <c r="Z48" s="14"/>
      <c r="AA48" s="14"/>
      <c r="AB48" s="112"/>
      <c r="AC48" s="14"/>
      <c r="AD48" s="11"/>
      <c r="AE48" s="11"/>
      <c r="AF48" s="10"/>
      <c r="AG48" s="158"/>
      <c r="AH48" s="12"/>
      <c r="AI48" s="12"/>
      <c r="AJ48" s="159"/>
      <c r="AK48" s="14"/>
      <c r="AL48" s="11"/>
      <c r="AM48" s="11"/>
      <c r="AN48" s="10"/>
      <c r="AO48" s="158">
        <v>1</v>
      </c>
      <c r="AP48" s="12"/>
      <c r="AQ48" s="12"/>
      <c r="AR48" s="159"/>
      <c r="AS48" s="14"/>
      <c r="AT48" s="11"/>
      <c r="AU48" s="11"/>
      <c r="AV48" s="11"/>
      <c r="AW48" s="12"/>
      <c r="AX48" s="12"/>
      <c r="AY48" s="12"/>
      <c r="AZ48" s="12"/>
      <c r="BA48" s="11"/>
      <c r="BB48" s="11"/>
      <c r="BC48" s="11"/>
      <c r="BD48" s="11"/>
      <c r="BE48" s="12"/>
      <c r="BF48" s="12"/>
      <c r="BG48" s="12"/>
      <c r="BH48" s="12"/>
      <c r="BI48" s="11"/>
      <c r="BJ48" s="11"/>
      <c r="BK48" s="10"/>
      <c r="BL48" s="9"/>
      <c r="BM48" s="9"/>
      <c r="BN48" s="9"/>
      <c r="BO48" s="178"/>
      <c r="BP48" s="193"/>
      <c r="BQ48" s="193"/>
      <c r="BR48" s="193"/>
      <c r="BS48" s="194" t="s">
        <v>159</v>
      </c>
      <c r="BT48" s="194"/>
      <c r="BU48" s="194"/>
      <c r="BV48" s="193"/>
      <c r="BW48" s="193"/>
      <c r="BX48" s="193"/>
      <c r="BY48" s="193"/>
      <c r="BZ48" s="193"/>
      <c r="CA48" s="193"/>
    </row>
    <row r="49" spans="2:79" ht="84.75" customHeight="1" thickBot="1">
      <c r="B49" s="206"/>
      <c r="C49" s="200"/>
      <c r="D49" s="200"/>
      <c r="E49" s="200"/>
      <c r="F49" s="200"/>
      <c r="G49" s="204"/>
      <c r="H49" s="198"/>
      <c r="I49" s="200"/>
      <c r="J49" s="201"/>
      <c r="K49" s="201"/>
      <c r="L49" s="202"/>
      <c r="M49" s="196"/>
      <c r="N49" s="16" t="s">
        <v>63</v>
      </c>
      <c r="O49" s="20">
        <f>P49*O48</f>
        <v>8.9285714285714281E-3</v>
      </c>
      <c r="P49" s="130">
        <f t="shared" si="2"/>
        <v>1</v>
      </c>
      <c r="Q49" s="113"/>
      <c r="R49" s="19"/>
      <c r="S49" s="19"/>
      <c r="T49" s="114"/>
      <c r="U49" s="19"/>
      <c r="V49" s="19"/>
      <c r="W49" s="19"/>
      <c r="X49" s="142"/>
      <c r="Y49" s="113"/>
      <c r="Z49" s="19"/>
      <c r="AA49" s="19"/>
      <c r="AB49" s="114"/>
      <c r="AC49" s="19"/>
      <c r="AD49" s="17"/>
      <c r="AE49" s="17"/>
      <c r="AF49" s="18"/>
      <c r="AG49" s="113"/>
      <c r="AH49" s="17"/>
      <c r="AI49" s="17"/>
      <c r="AJ49" s="160"/>
      <c r="AK49" s="19"/>
      <c r="AL49" s="17"/>
      <c r="AM49" s="17"/>
      <c r="AN49" s="18"/>
      <c r="AO49" s="113">
        <v>1</v>
      </c>
      <c r="AP49" s="17"/>
      <c r="AQ49" s="17"/>
      <c r="AR49" s="160"/>
      <c r="AS49" s="19"/>
      <c r="AT49" s="17"/>
      <c r="AU49" s="17"/>
      <c r="AV49" s="17"/>
      <c r="AW49" s="17"/>
      <c r="AX49" s="17"/>
      <c r="AY49" s="17"/>
      <c r="AZ49" s="17"/>
      <c r="BA49" s="17"/>
      <c r="BB49" s="17"/>
      <c r="BC49" s="17"/>
      <c r="BD49" s="17"/>
      <c r="BE49" s="17"/>
      <c r="BF49" s="17"/>
      <c r="BG49" s="17"/>
      <c r="BH49" s="17"/>
      <c r="BI49" s="17"/>
      <c r="BJ49" s="17"/>
      <c r="BK49" s="18"/>
      <c r="BL49" s="17"/>
      <c r="BM49" s="17"/>
      <c r="BN49" s="17"/>
      <c r="BO49" s="18"/>
      <c r="BP49" s="193"/>
      <c r="BQ49" s="193"/>
      <c r="BR49" s="193"/>
      <c r="BS49" s="194"/>
      <c r="BT49" s="194"/>
      <c r="BU49" s="194"/>
      <c r="BV49" s="193"/>
      <c r="BW49" s="193"/>
      <c r="BX49" s="193"/>
      <c r="BY49" s="193"/>
      <c r="BZ49" s="193"/>
      <c r="CA49" s="193"/>
    </row>
    <row r="50" spans="2:79" ht="84.75" customHeight="1">
      <c r="B50" s="211">
        <v>20</v>
      </c>
      <c r="C50" s="200" t="s">
        <v>85</v>
      </c>
      <c r="D50" s="200" t="s">
        <v>86</v>
      </c>
      <c r="E50" s="200" t="s">
        <v>135</v>
      </c>
      <c r="F50" s="200" t="s">
        <v>160</v>
      </c>
      <c r="G50" s="204" t="s">
        <v>126</v>
      </c>
      <c r="H50" s="198" t="s">
        <v>161</v>
      </c>
      <c r="I50" s="200" t="s">
        <v>158</v>
      </c>
      <c r="J50" s="201" t="s">
        <v>90</v>
      </c>
      <c r="K50" s="201" t="s">
        <v>58</v>
      </c>
      <c r="L50" s="202">
        <v>44013</v>
      </c>
      <c r="M50" s="196">
        <v>44196</v>
      </c>
      <c r="N50" s="16" t="s">
        <v>59</v>
      </c>
      <c r="O50" s="48">
        <v>8.9285714285714281E-3</v>
      </c>
      <c r="P50" s="130">
        <f t="shared" si="2"/>
        <v>1</v>
      </c>
      <c r="Q50" s="111"/>
      <c r="R50" s="14"/>
      <c r="S50" s="14"/>
      <c r="T50" s="112"/>
      <c r="U50" s="14"/>
      <c r="V50" s="14"/>
      <c r="W50" s="14"/>
      <c r="X50" s="141"/>
      <c r="Y50" s="111"/>
      <c r="Z50" s="14"/>
      <c r="AA50" s="14"/>
      <c r="AB50" s="112"/>
      <c r="AC50" s="14"/>
      <c r="AD50" s="11"/>
      <c r="AE50" s="11"/>
      <c r="AF50" s="10"/>
      <c r="AG50" s="158"/>
      <c r="AH50" s="12"/>
      <c r="AI50" s="12"/>
      <c r="AJ50" s="159"/>
      <c r="AK50" s="14"/>
      <c r="AL50" s="11"/>
      <c r="AM50" s="11"/>
      <c r="AN50" s="10"/>
      <c r="AO50" s="158"/>
      <c r="AP50" s="12"/>
      <c r="AQ50" s="12"/>
      <c r="AR50" s="159"/>
      <c r="AS50" s="14"/>
      <c r="AT50" s="11"/>
      <c r="AU50" s="11"/>
      <c r="AV50" s="11"/>
      <c r="AW50" s="12"/>
      <c r="AX50" s="12"/>
      <c r="AY50" s="12"/>
      <c r="AZ50" s="12">
        <v>0.5</v>
      </c>
      <c r="BA50" s="11"/>
      <c r="BB50" s="11"/>
      <c r="BC50" s="11"/>
      <c r="BD50" s="11"/>
      <c r="BE50" s="12"/>
      <c r="BF50" s="12"/>
      <c r="BG50" s="12"/>
      <c r="BH50" s="12"/>
      <c r="BI50" s="11"/>
      <c r="BJ50" s="11"/>
      <c r="BK50" s="10"/>
      <c r="BL50" s="9">
        <v>0.5</v>
      </c>
      <c r="BM50" s="9"/>
      <c r="BN50" s="9"/>
      <c r="BO50" s="178"/>
      <c r="BP50" s="193"/>
      <c r="BQ50" s="193"/>
      <c r="BR50" s="193"/>
      <c r="BS50" s="194"/>
      <c r="BT50" s="194"/>
      <c r="BU50" s="194"/>
      <c r="BV50" s="194" t="s">
        <v>162</v>
      </c>
      <c r="BW50" s="194"/>
      <c r="BX50" s="194"/>
      <c r="BY50" s="193" t="s">
        <v>163</v>
      </c>
      <c r="BZ50" s="193"/>
      <c r="CA50" s="193"/>
    </row>
    <row r="51" spans="2:79" ht="84.75" customHeight="1" thickBot="1">
      <c r="B51" s="206"/>
      <c r="C51" s="200"/>
      <c r="D51" s="200"/>
      <c r="E51" s="200"/>
      <c r="F51" s="200"/>
      <c r="G51" s="204"/>
      <c r="H51" s="198"/>
      <c r="I51" s="200"/>
      <c r="J51" s="201"/>
      <c r="K51" s="201"/>
      <c r="L51" s="202"/>
      <c r="M51" s="196"/>
      <c r="N51" s="16" t="s">
        <v>63</v>
      </c>
      <c r="O51" s="20">
        <f>P51*O50</f>
        <v>8.9285714285714281E-3</v>
      </c>
      <c r="P51" s="130">
        <f t="shared" si="2"/>
        <v>1</v>
      </c>
      <c r="Q51" s="113"/>
      <c r="R51" s="19"/>
      <c r="S51" s="19"/>
      <c r="T51" s="114"/>
      <c r="U51" s="19"/>
      <c r="V51" s="19"/>
      <c r="W51" s="19"/>
      <c r="X51" s="142"/>
      <c r="Y51" s="113"/>
      <c r="Z51" s="19"/>
      <c r="AA51" s="19"/>
      <c r="AB51" s="114"/>
      <c r="AC51" s="19"/>
      <c r="AD51" s="17"/>
      <c r="AE51" s="17"/>
      <c r="AF51" s="18"/>
      <c r="AG51" s="113"/>
      <c r="AH51" s="17"/>
      <c r="AI51" s="17"/>
      <c r="AJ51" s="160"/>
      <c r="AK51" s="19"/>
      <c r="AL51" s="17"/>
      <c r="AM51" s="17"/>
      <c r="AN51" s="18"/>
      <c r="AO51" s="113"/>
      <c r="AP51" s="17"/>
      <c r="AQ51" s="17"/>
      <c r="AR51" s="160"/>
      <c r="AS51" s="19"/>
      <c r="AT51" s="17"/>
      <c r="AU51" s="17"/>
      <c r="AV51" s="17"/>
      <c r="AW51" s="17"/>
      <c r="AX51" s="17"/>
      <c r="AY51" s="17"/>
      <c r="AZ51" s="17">
        <v>0.5</v>
      </c>
      <c r="BA51" s="17"/>
      <c r="BB51" s="17"/>
      <c r="BC51" s="17"/>
      <c r="BD51" s="17"/>
      <c r="BE51" s="17"/>
      <c r="BF51" s="17"/>
      <c r="BG51" s="17"/>
      <c r="BH51" s="17"/>
      <c r="BI51" s="17"/>
      <c r="BJ51" s="17"/>
      <c r="BK51" s="18"/>
      <c r="BL51" s="17">
        <v>0.5</v>
      </c>
      <c r="BM51" s="17"/>
      <c r="BN51" s="17"/>
      <c r="BO51" s="18"/>
      <c r="BP51" s="193"/>
      <c r="BQ51" s="193"/>
      <c r="BR51" s="193"/>
      <c r="BS51" s="194"/>
      <c r="BT51" s="194"/>
      <c r="BU51" s="194"/>
      <c r="BV51" s="194"/>
      <c r="BW51" s="194"/>
      <c r="BX51" s="194"/>
      <c r="BY51" s="193"/>
      <c r="BZ51" s="193"/>
      <c r="CA51" s="193"/>
    </row>
    <row r="52" spans="2:79" ht="84.75" customHeight="1">
      <c r="B52" s="211">
        <v>21</v>
      </c>
      <c r="C52" s="200" t="s">
        <v>85</v>
      </c>
      <c r="D52" s="200" t="s">
        <v>86</v>
      </c>
      <c r="E52" s="201" t="s">
        <v>135</v>
      </c>
      <c r="F52" s="201" t="s">
        <v>164</v>
      </c>
      <c r="G52" s="204" t="s">
        <v>126</v>
      </c>
      <c r="H52" s="254" t="s">
        <v>165</v>
      </c>
      <c r="I52" s="200" t="s">
        <v>166</v>
      </c>
      <c r="J52" s="201" t="s">
        <v>167</v>
      </c>
      <c r="K52" s="201" t="s">
        <v>58</v>
      </c>
      <c r="L52" s="202">
        <v>43831</v>
      </c>
      <c r="M52" s="230" t="s">
        <v>130</v>
      </c>
      <c r="N52" s="16" t="s">
        <v>59</v>
      </c>
      <c r="O52" s="48">
        <v>8.9285714285714281E-3</v>
      </c>
      <c r="P52" s="130">
        <f t="shared" si="2"/>
        <v>1</v>
      </c>
      <c r="Q52" s="111"/>
      <c r="R52" s="14"/>
      <c r="S52" s="14"/>
      <c r="T52" s="112"/>
      <c r="U52" s="14"/>
      <c r="V52" s="14"/>
      <c r="W52" s="14"/>
      <c r="X52" s="141"/>
      <c r="Y52" s="111"/>
      <c r="Z52" s="14"/>
      <c r="AA52" s="14"/>
      <c r="AB52" s="112"/>
      <c r="AC52" s="14"/>
      <c r="AD52" s="11"/>
      <c r="AE52" s="11"/>
      <c r="AF52" s="10"/>
      <c r="AG52" s="158"/>
      <c r="AH52" s="12"/>
      <c r="AI52" s="12"/>
      <c r="AJ52" s="159"/>
      <c r="AK52" s="14"/>
      <c r="AL52" s="11"/>
      <c r="AM52" s="11"/>
      <c r="AN52" s="10"/>
      <c r="AO52" s="158">
        <v>0.5</v>
      </c>
      <c r="AP52" s="12"/>
      <c r="AQ52" s="12"/>
      <c r="AR52" s="159"/>
      <c r="AS52" s="14"/>
      <c r="AT52" s="11"/>
      <c r="AU52" s="11"/>
      <c r="AV52" s="11"/>
      <c r="AW52" s="12"/>
      <c r="AX52" s="12"/>
      <c r="AY52" s="12"/>
      <c r="AZ52" s="12"/>
      <c r="BA52" s="11"/>
      <c r="BB52" s="11"/>
      <c r="BC52" s="11"/>
      <c r="BD52" s="11"/>
      <c r="BE52" s="12"/>
      <c r="BF52" s="12"/>
      <c r="BG52" s="12"/>
      <c r="BH52" s="12"/>
      <c r="BI52" s="11"/>
      <c r="BJ52" s="11"/>
      <c r="BK52" s="10"/>
      <c r="BL52" s="9">
        <v>0.5</v>
      </c>
      <c r="BM52" s="9"/>
      <c r="BN52" s="9"/>
      <c r="BO52" s="178"/>
      <c r="BP52" s="193"/>
      <c r="BQ52" s="193"/>
      <c r="BR52" s="193"/>
      <c r="BS52" s="194" t="s">
        <v>168</v>
      </c>
      <c r="BT52" s="194"/>
      <c r="BU52" s="194"/>
      <c r="BV52" s="193"/>
      <c r="BW52" s="193"/>
      <c r="BX52" s="193"/>
      <c r="BY52" s="193"/>
      <c r="BZ52" s="193"/>
      <c r="CA52" s="193"/>
    </row>
    <row r="53" spans="2:79" ht="84.75" customHeight="1" thickBot="1">
      <c r="B53" s="206"/>
      <c r="C53" s="200"/>
      <c r="D53" s="200"/>
      <c r="E53" s="201"/>
      <c r="F53" s="201"/>
      <c r="G53" s="204"/>
      <c r="H53" s="254"/>
      <c r="I53" s="200"/>
      <c r="J53" s="201"/>
      <c r="K53" s="201"/>
      <c r="L53" s="202"/>
      <c r="M53" s="230"/>
      <c r="N53" s="16" t="s">
        <v>63</v>
      </c>
      <c r="O53" s="20">
        <f>P53*O52</f>
        <v>8.9285714285714281E-3</v>
      </c>
      <c r="P53" s="130">
        <f t="shared" si="2"/>
        <v>1</v>
      </c>
      <c r="Q53" s="113"/>
      <c r="R53" s="19"/>
      <c r="S53" s="19"/>
      <c r="T53" s="114"/>
      <c r="U53" s="19"/>
      <c r="V53" s="19"/>
      <c r="W53" s="19"/>
      <c r="X53" s="142"/>
      <c r="Y53" s="113"/>
      <c r="Z53" s="19"/>
      <c r="AA53" s="19"/>
      <c r="AB53" s="114"/>
      <c r="AC53" s="19"/>
      <c r="AD53" s="17"/>
      <c r="AE53" s="17"/>
      <c r="AF53" s="18"/>
      <c r="AG53" s="113"/>
      <c r="AH53" s="17"/>
      <c r="AI53" s="17"/>
      <c r="AJ53" s="160"/>
      <c r="AK53" s="19"/>
      <c r="AL53" s="17"/>
      <c r="AM53" s="17"/>
      <c r="AN53" s="18"/>
      <c r="AO53" s="113">
        <v>1</v>
      </c>
      <c r="AP53" s="17"/>
      <c r="AQ53" s="17"/>
      <c r="AR53" s="160"/>
      <c r="AS53" s="19"/>
      <c r="AT53" s="17"/>
      <c r="AU53" s="17"/>
      <c r="AV53" s="17"/>
      <c r="AW53" s="17"/>
      <c r="AX53" s="17"/>
      <c r="AY53" s="17"/>
      <c r="AZ53" s="17"/>
      <c r="BA53" s="17"/>
      <c r="BB53" s="17"/>
      <c r="BC53" s="17"/>
      <c r="BD53" s="17"/>
      <c r="BE53" s="17"/>
      <c r="BF53" s="17"/>
      <c r="BG53" s="17"/>
      <c r="BH53" s="17"/>
      <c r="BI53" s="17"/>
      <c r="BJ53" s="17"/>
      <c r="BK53" s="18"/>
      <c r="BL53" s="17"/>
      <c r="BM53" s="17"/>
      <c r="BN53" s="17"/>
      <c r="BO53" s="18"/>
      <c r="BP53" s="193"/>
      <c r="BQ53" s="193"/>
      <c r="BR53" s="193"/>
      <c r="BS53" s="194"/>
      <c r="BT53" s="194"/>
      <c r="BU53" s="194"/>
      <c r="BV53" s="193"/>
      <c r="BW53" s="193"/>
      <c r="BX53" s="193"/>
      <c r="BY53" s="193"/>
      <c r="BZ53" s="193"/>
      <c r="CA53" s="193"/>
    </row>
    <row r="54" spans="2:79" ht="84.75" customHeight="1">
      <c r="B54" s="211">
        <v>22</v>
      </c>
      <c r="C54" s="200" t="s">
        <v>169</v>
      </c>
      <c r="D54" s="200" t="s">
        <v>170</v>
      </c>
      <c r="E54" s="200" t="s">
        <v>135</v>
      </c>
      <c r="F54" s="200" t="s">
        <v>171</v>
      </c>
      <c r="G54" s="204" t="s">
        <v>126</v>
      </c>
      <c r="H54" s="198" t="s">
        <v>172</v>
      </c>
      <c r="I54" s="200" t="s">
        <v>128</v>
      </c>
      <c r="J54" s="201" t="s">
        <v>173</v>
      </c>
      <c r="K54" s="201" t="s">
        <v>58</v>
      </c>
      <c r="L54" s="202">
        <v>43831</v>
      </c>
      <c r="M54" s="230" t="s">
        <v>130</v>
      </c>
      <c r="N54" s="16" t="s">
        <v>59</v>
      </c>
      <c r="O54" s="48">
        <v>8.9285714285714281E-3</v>
      </c>
      <c r="P54" s="130">
        <f t="shared" si="2"/>
        <v>1</v>
      </c>
      <c r="Q54" s="111"/>
      <c r="R54" s="14"/>
      <c r="S54" s="14"/>
      <c r="T54" s="112"/>
      <c r="U54" s="14"/>
      <c r="V54" s="14"/>
      <c r="W54" s="14"/>
      <c r="X54" s="141"/>
      <c r="Y54" s="111"/>
      <c r="Z54" s="14"/>
      <c r="AA54" s="14"/>
      <c r="AB54" s="112"/>
      <c r="AC54" s="14"/>
      <c r="AD54" s="11"/>
      <c r="AE54" s="11"/>
      <c r="AF54" s="10"/>
      <c r="AG54" s="158"/>
      <c r="AH54" s="12"/>
      <c r="AI54" s="12"/>
      <c r="AJ54" s="159"/>
      <c r="AK54" s="14"/>
      <c r="AL54" s="11"/>
      <c r="AM54" s="11"/>
      <c r="AN54" s="10"/>
      <c r="AO54" s="158">
        <v>0.5</v>
      </c>
      <c r="AP54" s="12"/>
      <c r="AQ54" s="12"/>
      <c r="AR54" s="159"/>
      <c r="AS54" s="14"/>
      <c r="AT54" s="11"/>
      <c r="AU54" s="11"/>
      <c r="AV54" s="11"/>
      <c r="AW54" s="12"/>
      <c r="AX54" s="12"/>
      <c r="AY54" s="12"/>
      <c r="AZ54" s="12"/>
      <c r="BA54" s="11"/>
      <c r="BB54" s="11"/>
      <c r="BC54" s="11"/>
      <c r="BD54" s="11"/>
      <c r="BE54" s="12"/>
      <c r="BF54" s="12"/>
      <c r="BG54" s="12"/>
      <c r="BH54" s="12"/>
      <c r="BI54" s="11"/>
      <c r="BJ54" s="11"/>
      <c r="BK54" s="10"/>
      <c r="BL54" s="9">
        <v>0.5</v>
      </c>
      <c r="BM54" s="9"/>
      <c r="BN54" s="9"/>
      <c r="BO54" s="178"/>
      <c r="BP54" s="193"/>
      <c r="BQ54" s="193"/>
      <c r="BR54" s="193"/>
      <c r="BS54" s="195" t="s">
        <v>174</v>
      </c>
      <c r="BT54" s="195"/>
      <c r="BU54" s="195"/>
      <c r="BV54" s="193"/>
      <c r="BW54" s="193"/>
      <c r="BX54" s="193"/>
      <c r="BY54" s="253" t="s">
        <v>175</v>
      </c>
      <c r="BZ54" s="253"/>
      <c r="CA54" s="253"/>
    </row>
    <row r="55" spans="2:79" ht="84.75" customHeight="1" thickBot="1">
      <c r="B55" s="206"/>
      <c r="C55" s="200"/>
      <c r="D55" s="200"/>
      <c r="E55" s="200"/>
      <c r="F55" s="200"/>
      <c r="G55" s="204"/>
      <c r="H55" s="198"/>
      <c r="I55" s="200"/>
      <c r="J55" s="201"/>
      <c r="K55" s="201"/>
      <c r="L55" s="202"/>
      <c r="M55" s="230"/>
      <c r="N55" s="16" t="s">
        <v>63</v>
      </c>
      <c r="O55" s="20">
        <f>P55*O54</f>
        <v>8.0357142857142849E-3</v>
      </c>
      <c r="P55" s="130">
        <f t="shared" si="2"/>
        <v>0.9</v>
      </c>
      <c r="Q55" s="113"/>
      <c r="R55" s="19"/>
      <c r="S55" s="19"/>
      <c r="T55" s="114"/>
      <c r="U55" s="19"/>
      <c r="V55" s="19"/>
      <c r="W55" s="19"/>
      <c r="X55" s="142"/>
      <c r="Y55" s="113"/>
      <c r="Z55" s="19"/>
      <c r="AA55" s="19"/>
      <c r="AB55" s="114"/>
      <c r="AC55" s="19"/>
      <c r="AD55" s="17"/>
      <c r="AE55" s="17"/>
      <c r="AF55" s="18"/>
      <c r="AG55" s="113"/>
      <c r="AH55" s="17"/>
      <c r="AI55" s="17"/>
      <c r="AJ55" s="160"/>
      <c r="AK55" s="19"/>
      <c r="AL55" s="17"/>
      <c r="AM55" s="17"/>
      <c r="AN55" s="18"/>
      <c r="AO55" s="113">
        <v>0.5</v>
      </c>
      <c r="AP55" s="17"/>
      <c r="AQ55" s="17"/>
      <c r="AR55" s="160"/>
      <c r="AS55" s="19"/>
      <c r="AT55" s="17"/>
      <c r="AU55" s="17"/>
      <c r="AV55" s="17"/>
      <c r="AW55" s="17"/>
      <c r="AX55" s="17"/>
      <c r="AY55" s="17"/>
      <c r="AZ55" s="17"/>
      <c r="BA55" s="17"/>
      <c r="BB55" s="17"/>
      <c r="BC55" s="17"/>
      <c r="BD55" s="17"/>
      <c r="BE55" s="17"/>
      <c r="BF55" s="17"/>
      <c r="BG55" s="17"/>
      <c r="BH55" s="17"/>
      <c r="BI55" s="17"/>
      <c r="BJ55" s="17"/>
      <c r="BK55" s="18"/>
      <c r="BL55" s="17">
        <v>0.4</v>
      </c>
      <c r="BM55" s="17"/>
      <c r="BN55" s="17"/>
      <c r="BO55" s="18"/>
      <c r="BP55" s="193"/>
      <c r="BQ55" s="193"/>
      <c r="BR55" s="193"/>
      <c r="BS55" s="195"/>
      <c r="BT55" s="195"/>
      <c r="BU55" s="195"/>
      <c r="BV55" s="193"/>
      <c r="BW55" s="193"/>
      <c r="BX55" s="193"/>
      <c r="BY55" s="253"/>
      <c r="BZ55" s="253"/>
      <c r="CA55" s="253"/>
    </row>
    <row r="56" spans="2:79" ht="84.75" customHeight="1">
      <c r="B56" s="211">
        <v>23</v>
      </c>
      <c r="C56" s="200" t="s">
        <v>176</v>
      </c>
      <c r="D56" s="200" t="s">
        <v>170</v>
      </c>
      <c r="E56" s="200" t="s">
        <v>135</v>
      </c>
      <c r="F56" s="200" t="s">
        <v>171</v>
      </c>
      <c r="G56" s="204" t="s">
        <v>126</v>
      </c>
      <c r="H56" s="198" t="s">
        <v>177</v>
      </c>
      <c r="I56" s="200" t="s">
        <v>128</v>
      </c>
      <c r="J56" s="201" t="s">
        <v>178</v>
      </c>
      <c r="K56" s="201" t="s">
        <v>58</v>
      </c>
      <c r="L56" s="202">
        <v>43831</v>
      </c>
      <c r="M56" s="230" t="s">
        <v>130</v>
      </c>
      <c r="N56" s="16" t="s">
        <v>59</v>
      </c>
      <c r="O56" s="48">
        <v>8.9285714285714281E-3</v>
      </c>
      <c r="P56" s="130">
        <f t="shared" si="2"/>
        <v>1</v>
      </c>
      <c r="Q56" s="111"/>
      <c r="R56" s="14"/>
      <c r="S56" s="14"/>
      <c r="T56" s="112"/>
      <c r="U56" s="14"/>
      <c r="V56" s="14"/>
      <c r="W56" s="14"/>
      <c r="X56" s="141"/>
      <c r="Y56" s="111"/>
      <c r="Z56" s="14"/>
      <c r="AA56" s="14"/>
      <c r="AB56" s="112"/>
      <c r="AC56" s="14"/>
      <c r="AD56" s="11"/>
      <c r="AE56" s="11"/>
      <c r="AF56" s="10"/>
      <c r="AG56" s="158"/>
      <c r="AH56" s="12"/>
      <c r="AI56" s="12"/>
      <c r="AJ56" s="159"/>
      <c r="AK56" s="14"/>
      <c r="AL56" s="11"/>
      <c r="AM56" s="11"/>
      <c r="AN56" s="10"/>
      <c r="AO56" s="158">
        <v>0.5</v>
      </c>
      <c r="AP56" s="12"/>
      <c r="AQ56" s="12"/>
      <c r="AR56" s="159"/>
      <c r="AS56" s="14"/>
      <c r="AT56" s="11"/>
      <c r="AU56" s="11"/>
      <c r="AV56" s="11"/>
      <c r="AW56" s="12"/>
      <c r="AX56" s="12"/>
      <c r="AY56" s="12"/>
      <c r="AZ56" s="12"/>
      <c r="BA56" s="11"/>
      <c r="BB56" s="11"/>
      <c r="BC56" s="11"/>
      <c r="BD56" s="11"/>
      <c r="BE56" s="12"/>
      <c r="BF56" s="12"/>
      <c r="BG56" s="12"/>
      <c r="BH56" s="12"/>
      <c r="BI56" s="11"/>
      <c r="BJ56" s="11"/>
      <c r="BK56" s="10"/>
      <c r="BL56" s="9">
        <v>0.5</v>
      </c>
      <c r="BM56" s="9"/>
      <c r="BN56" s="9"/>
      <c r="BO56" s="178"/>
      <c r="BP56" s="193"/>
      <c r="BQ56" s="193"/>
      <c r="BR56" s="193"/>
      <c r="BS56" s="220" t="s">
        <v>179</v>
      </c>
      <c r="BT56" s="220"/>
      <c r="BU56" s="220"/>
      <c r="BV56" s="193"/>
      <c r="BW56" s="193"/>
      <c r="BX56" s="193"/>
      <c r="BY56" s="193" t="s">
        <v>180</v>
      </c>
      <c r="BZ56" s="193"/>
      <c r="CA56" s="193"/>
    </row>
    <row r="57" spans="2:79" ht="151.5" customHeight="1" thickBot="1">
      <c r="B57" s="206"/>
      <c r="C57" s="200"/>
      <c r="D57" s="200"/>
      <c r="E57" s="200"/>
      <c r="F57" s="200"/>
      <c r="G57" s="204"/>
      <c r="H57" s="198"/>
      <c r="I57" s="200"/>
      <c r="J57" s="201"/>
      <c r="K57" s="201"/>
      <c r="L57" s="202"/>
      <c r="M57" s="230"/>
      <c r="N57" s="16" t="s">
        <v>63</v>
      </c>
      <c r="O57" s="20">
        <f>P57*O56</f>
        <v>8.9285714285714281E-3</v>
      </c>
      <c r="P57" s="130">
        <f t="shared" si="2"/>
        <v>1</v>
      </c>
      <c r="Q57" s="113"/>
      <c r="R57" s="19"/>
      <c r="S57" s="19"/>
      <c r="T57" s="114"/>
      <c r="U57" s="19"/>
      <c r="V57" s="19"/>
      <c r="W57" s="19"/>
      <c r="X57" s="142"/>
      <c r="Y57" s="113"/>
      <c r="Z57" s="19"/>
      <c r="AA57" s="19"/>
      <c r="AB57" s="114"/>
      <c r="AC57" s="19"/>
      <c r="AD57" s="17"/>
      <c r="AE57" s="17"/>
      <c r="AF57" s="18"/>
      <c r="AG57" s="113"/>
      <c r="AH57" s="17"/>
      <c r="AI57" s="17"/>
      <c r="AJ57" s="160"/>
      <c r="AK57" s="19"/>
      <c r="AL57" s="17"/>
      <c r="AM57" s="17"/>
      <c r="AN57" s="18"/>
      <c r="AO57" s="113">
        <v>0.5</v>
      </c>
      <c r="AP57" s="17"/>
      <c r="AQ57" s="17"/>
      <c r="AR57" s="160"/>
      <c r="AS57" s="19"/>
      <c r="AT57" s="17"/>
      <c r="AU57" s="17"/>
      <c r="AV57" s="17"/>
      <c r="AW57" s="17"/>
      <c r="AX57" s="17"/>
      <c r="AY57" s="17"/>
      <c r="AZ57" s="17"/>
      <c r="BA57" s="17"/>
      <c r="BB57" s="17"/>
      <c r="BC57" s="17"/>
      <c r="BD57" s="17"/>
      <c r="BE57" s="17"/>
      <c r="BF57" s="17"/>
      <c r="BG57" s="17"/>
      <c r="BH57" s="17"/>
      <c r="BI57" s="17"/>
      <c r="BJ57" s="17"/>
      <c r="BK57" s="18"/>
      <c r="BL57" s="17">
        <v>0.5</v>
      </c>
      <c r="BM57" s="17"/>
      <c r="BN57" s="17"/>
      <c r="BO57" s="18"/>
      <c r="BP57" s="193"/>
      <c r="BQ57" s="193"/>
      <c r="BR57" s="193"/>
      <c r="BS57" s="220"/>
      <c r="BT57" s="220"/>
      <c r="BU57" s="220"/>
      <c r="BV57" s="193"/>
      <c r="BW57" s="193"/>
      <c r="BX57" s="193"/>
      <c r="BY57" s="193"/>
      <c r="BZ57" s="193"/>
      <c r="CA57" s="193"/>
    </row>
    <row r="58" spans="2:79" ht="84.75" customHeight="1">
      <c r="B58" s="211">
        <v>24</v>
      </c>
      <c r="C58" s="200" t="s">
        <v>169</v>
      </c>
      <c r="D58" s="200" t="s">
        <v>181</v>
      </c>
      <c r="E58" s="200" t="s">
        <v>135</v>
      </c>
      <c r="F58" s="200" t="s">
        <v>171</v>
      </c>
      <c r="G58" s="204" t="s">
        <v>126</v>
      </c>
      <c r="H58" s="198" t="s">
        <v>182</v>
      </c>
      <c r="I58" s="200" t="s">
        <v>183</v>
      </c>
      <c r="J58" s="201" t="s">
        <v>178</v>
      </c>
      <c r="K58" s="201" t="s">
        <v>58</v>
      </c>
      <c r="L58" s="202">
        <v>43864</v>
      </c>
      <c r="M58" s="196">
        <v>44196</v>
      </c>
      <c r="N58" s="16" t="s">
        <v>59</v>
      </c>
      <c r="O58" s="48">
        <v>8.9285714285714281E-3</v>
      </c>
      <c r="P58" s="130">
        <f t="shared" si="2"/>
        <v>1</v>
      </c>
      <c r="Q58" s="111"/>
      <c r="R58" s="14"/>
      <c r="S58" s="14"/>
      <c r="T58" s="112"/>
      <c r="U58" s="14"/>
      <c r="V58" s="14"/>
      <c r="W58" s="14"/>
      <c r="X58" s="141"/>
      <c r="Y58" s="111"/>
      <c r="Z58" s="14"/>
      <c r="AA58" s="14"/>
      <c r="AB58" s="112"/>
      <c r="AC58" s="14"/>
      <c r="AD58" s="11"/>
      <c r="AE58" s="11"/>
      <c r="AF58" s="10"/>
      <c r="AG58" s="158"/>
      <c r="AH58" s="12"/>
      <c r="AI58" s="12"/>
      <c r="AJ58" s="159"/>
      <c r="AK58" s="14"/>
      <c r="AL58" s="11"/>
      <c r="AM58" s="11"/>
      <c r="AN58" s="10"/>
      <c r="AO58" s="158">
        <v>0.33</v>
      </c>
      <c r="AP58" s="12"/>
      <c r="AQ58" s="12"/>
      <c r="AR58" s="159"/>
      <c r="AS58" s="14"/>
      <c r="AT58" s="11"/>
      <c r="AU58" s="11"/>
      <c r="AV58" s="11"/>
      <c r="AW58" s="12"/>
      <c r="AX58" s="12"/>
      <c r="AY58" s="12"/>
      <c r="AZ58" s="12"/>
      <c r="BA58" s="11">
        <v>0.33</v>
      </c>
      <c r="BB58" s="11"/>
      <c r="BC58" s="11"/>
      <c r="BD58" s="11"/>
      <c r="BE58" s="12"/>
      <c r="BF58" s="12"/>
      <c r="BG58" s="12"/>
      <c r="BH58" s="12"/>
      <c r="BI58" s="11"/>
      <c r="BJ58" s="11"/>
      <c r="BK58" s="10"/>
      <c r="BL58" s="9">
        <v>0.34</v>
      </c>
      <c r="BM58" s="9"/>
      <c r="BN58" s="9"/>
      <c r="BO58" s="178"/>
      <c r="BP58" s="193"/>
      <c r="BQ58" s="193"/>
      <c r="BR58" s="193"/>
      <c r="BS58" s="195" t="s">
        <v>184</v>
      </c>
      <c r="BT58" s="195"/>
      <c r="BU58" s="195"/>
      <c r="BV58" s="194" t="s">
        <v>185</v>
      </c>
      <c r="BW58" s="194"/>
      <c r="BX58" s="194"/>
      <c r="BY58" s="193" t="s">
        <v>186</v>
      </c>
      <c r="BZ58" s="193"/>
      <c r="CA58" s="193"/>
    </row>
    <row r="59" spans="2:79" ht="128.44999999999999" customHeight="1" thickBot="1">
      <c r="B59" s="206"/>
      <c r="C59" s="200"/>
      <c r="D59" s="200"/>
      <c r="E59" s="200"/>
      <c r="F59" s="200"/>
      <c r="G59" s="204"/>
      <c r="H59" s="198"/>
      <c r="I59" s="200"/>
      <c r="J59" s="201"/>
      <c r="K59" s="201"/>
      <c r="L59" s="202"/>
      <c r="M59" s="196"/>
      <c r="N59" s="16" t="s">
        <v>63</v>
      </c>
      <c r="O59" s="20">
        <f>P59*O58</f>
        <v>8.9285714285714281E-3</v>
      </c>
      <c r="P59" s="130">
        <f t="shared" si="2"/>
        <v>1</v>
      </c>
      <c r="Q59" s="113"/>
      <c r="R59" s="19"/>
      <c r="S59" s="19"/>
      <c r="T59" s="114"/>
      <c r="U59" s="19"/>
      <c r="V59" s="19"/>
      <c r="W59" s="19"/>
      <c r="X59" s="142"/>
      <c r="Y59" s="113"/>
      <c r="Z59" s="19"/>
      <c r="AA59" s="19"/>
      <c r="AB59" s="114"/>
      <c r="AC59" s="19"/>
      <c r="AD59" s="17"/>
      <c r="AE59" s="17"/>
      <c r="AF59" s="18"/>
      <c r="AG59" s="113"/>
      <c r="AH59" s="17"/>
      <c r="AI59" s="17"/>
      <c r="AJ59" s="160"/>
      <c r="AK59" s="19"/>
      <c r="AL59" s="17"/>
      <c r="AM59" s="17"/>
      <c r="AN59" s="18"/>
      <c r="AO59" s="113">
        <v>0.33</v>
      </c>
      <c r="AP59" s="17"/>
      <c r="AQ59" s="17"/>
      <c r="AR59" s="160"/>
      <c r="AS59" s="19"/>
      <c r="AT59" s="17"/>
      <c r="AU59" s="17"/>
      <c r="AV59" s="17"/>
      <c r="AW59" s="17"/>
      <c r="AX59" s="17"/>
      <c r="AY59" s="17"/>
      <c r="AZ59" s="17"/>
      <c r="BA59" s="17">
        <v>0.33</v>
      </c>
      <c r="BB59" s="17"/>
      <c r="BC59" s="17"/>
      <c r="BD59" s="17"/>
      <c r="BE59" s="17"/>
      <c r="BF59" s="17"/>
      <c r="BG59" s="17"/>
      <c r="BH59" s="17"/>
      <c r="BI59" s="17"/>
      <c r="BJ59" s="17"/>
      <c r="BK59" s="18"/>
      <c r="BL59" s="17">
        <v>0.34</v>
      </c>
      <c r="BM59" s="17"/>
      <c r="BN59" s="17"/>
      <c r="BO59" s="18"/>
      <c r="BP59" s="193"/>
      <c r="BQ59" s="193"/>
      <c r="BR59" s="193"/>
      <c r="BS59" s="195"/>
      <c r="BT59" s="195"/>
      <c r="BU59" s="195"/>
      <c r="BV59" s="194"/>
      <c r="BW59" s="194"/>
      <c r="BX59" s="194"/>
      <c r="BY59" s="193"/>
      <c r="BZ59" s="193"/>
      <c r="CA59" s="193"/>
    </row>
    <row r="60" spans="2:79" ht="84.75" customHeight="1">
      <c r="B60" s="211">
        <v>25</v>
      </c>
      <c r="C60" s="200" t="s">
        <v>169</v>
      </c>
      <c r="D60" s="200" t="s">
        <v>170</v>
      </c>
      <c r="E60" s="200" t="s">
        <v>135</v>
      </c>
      <c r="F60" s="200" t="s">
        <v>187</v>
      </c>
      <c r="G60" s="204" t="s">
        <v>126</v>
      </c>
      <c r="H60" s="198" t="s">
        <v>188</v>
      </c>
      <c r="I60" s="200" t="s">
        <v>189</v>
      </c>
      <c r="J60" s="201" t="s">
        <v>190</v>
      </c>
      <c r="K60" s="201" t="s">
        <v>58</v>
      </c>
      <c r="L60" s="202">
        <v>43831</v>
      </c>
      <c r="M60" s="230" t="s">
        <v>130</v>
      </c>
      <c r="N60" s="16" t="s">
        <v>59</v>
      </c>
      <c r="O60" s="48">
        <v>8.9285714285714281E-3</v>
      </c>
      <c r="P60" s="130">
        <f t="shared" si="2"/>
        <v>1</v>
      </c>
      <c r="Q60" s="111"/>
      <c r="R60" s="14"/>
      <c r="S60" s="14"/>
      <c r="T60" s="112"/>
      <c r="U60" s="14"/>
      <c r="V60" s="14"/>
      <c r="W60" s="14"/>
      <c r="X60" s="141"/>
      <c r="Y60" s="111"/>
      <c r="Z60" s="14"/>
      <c r="AA60" s="14"/>
      <c r="AB60" s="112"/>
      <c r="AC60" s="14"/>
      <c r="AD60" s="11"/>
      <c r="AE60" s="11"/>
      <c r="AF60" s="10"/>
      <c r="AG60" s="158"/>
      <c r="AH60" s="12"/>
      <c r="AI60" s="12"/>
      <c r="AJ60" s="159"/>
      <c r="AK60" s="14"/>
      <c r="AL60" s="11"/>
      <c r="AM60" s="11"/>
      <c r="AN60" s="10"/>
      <c r="AO60" s="158">
        <v>0.5</v>
      </c>
      <c r="AP60" s="12"/>
      <c r="AQ60" s="12"/>
      <c r="AR60" s="159"/>
      <c r="AS60" s="14"/>
      <c r="AT60" s="11"/>
      <c r="AU60" s="11"/>
      <c r="AV60" s="11"/>
      <c r="AW60" s="12"/>
      <c r="AX60" s="12"/>
      <c r="AY60" s="12"/>
      <c r="AZ60" s="12"/>
      <c r="BA60" s="11"/>
      <c r="BB60" s="11"/>
      <c r="BC60" s="11"/>
      <c r="BD60" s="11"/>
      <c r="BE60" s="12"/>
      <c r="BF60" s="12"/>
      <c r="BG60" s="12"/>
      <c r="BH60" s="12"/>
      <c r="BI60" s="11"/>
      <c r="BJ60" s="11"/>
      <c r="BK60" s="10"/>
      <c r="BL60" s="9">
        <v>0.5</v>
      </c>
      <c r="BM60" s="9"/>
      <c r="BN60" s="9"/>
      <c r="BO60" s="178"/>
      <c r="BP60" s="193"/>
      <c r="BQ60" s="193"/>
      <c r="BR60" s="193"/>
      <c r="BS60" s="195" t="s">
        <v>191</v>
      </c>
      <c r="BT60" s="195"/>
      <c r="BU60" s="195"/>
      <c r="BV60" s="193"/>
      <c r="BW60" s="193"/>
      <c r="BX60" s="193"/>
      <c r="BY60" s="193" t="s">
        <v>192</v>
      </c>
      <c r="BZ60" s="193"/>
      <c r="CA60" s="193"/>
    </row>
    <row r="61" spans="2:79" ht="84.75" customHeight="1" thickBot="1">
      <c r="B61" s="206"/>
      <c r="C61" s="200"/>
      <c r="D61" s="200"/>
      <c r="E61" s="200"/>
      <c r="F61" s="200"/>
      <c r="G61" s="204"/>
      <c r="H61" s="198"/>
      <c r="I61" s="200"/>
      <c r="J61" s="201"/>
      <c r="K61" s="201"/>
      <c r="L61" s="202"/>
      <c r="M61" s="230"/>
      <c r="N61" s="16" t="s">
        <v>63</v>
      </c>
      <c r="O61" s="20">
        <f>P61*O60</f>
        <v>8.9285714285714281E-3</v>
      </c>
      <c r="P61" s="130">
        <f t="shared" si="2"/>
        <v>1</v>
      </c>
      <c r="Q61" s="113"/>
      <c r="R61" s="19"/>
      <c r="S61" s="19"/>
      <c r="T61" s="114"/>
      <c r="U61" s="19"/>
      <c r="V61" s="19"/>
      <c r="W61" s="19"/>
      <c r="X61" s="142"/>
      <c r="Y61" s="113"/>
      <c r="Z61" s="19"/>
      <c r="AA61" s="19"/>
      <c r="AB61" s="114"/>
      <c r="AC61" s="19"/>
      <c r="AD61" s="17"/>
      <c r="AE61" s="17"/>
      <c r="AF61" s="18"/>
      <c r="AG61" s="113"/>
      <c r="AH61" s="17"/>
      <c r="AI61" s="17"/>
      <c r="AJ61" s="160"/>
      <c r="AK61" s="19"/>
      <c r="AL61" s="17"/>
      <c r="AM61" s="17"/>
      <c r="AN61" s="18"/>
      <c r="AO61" s="113">
        <v>0.5</v>
      </c>
      <c r="AP61" s="17"/>
      <c r="AQ61" s="17"/>
      <c r="AR61" s="160"/>
      <c r="AS61" s="19"/>
      <c r="AT61" s="17"/>
      <c r="AU61" s="17"/>
      <c r="AV61" s="17"/>
      <c r="AW61" s="17"/>
      <c r="AX61" s="17"/>
      <c r="AY61" s="17"/>
      <c r="AZ61" s="17"/>
      <c r="BA61" s="17"/>
      <c r="BB61" s="17"/>
      <c r="BC61" s="17"/>
      <c r="BD61" s="17"/>
      <c r="BE61" s="17"/>
      <c r="BF61" s="17"/>
      <c r="BG61" s="17"/>
      <c r="BH61" s="17"/>
      <c r="BI61" s="17"/>
      <c r="BJ61" s="17"/>
      <c r="BK61" s="18"/>
      <c r="BL61" s="17">
        <v>0.5</v>
      </c>
      <c r="BM61" s="17"/>
      <c r="BN61" s="17"/>
      <c r="BO61" s="18"/>
      <c r="BP61" s="193"/>
      <c r="BQ61" s="193"/>
      <c r="BR61" s="193"/>
      <c r="BS61" s="195"/>
      <c r="BT61" s="195"/>
      <c r="BU61" s="195"/>
      <c r="BV61" s="193"/>
      <c r="BW61" s="193"/>
      <c r="BX61" s="193"/>
      <c r="BY61" s="193"/>
      <c r="BZ61" s="193"/>
      <c r="CA61" s="193"/>
    </row>
    <row r="62" spans="2:79" ht="84.75" customHeight="1">
      <c r="B62" s="211">
        <v>26</v>
      </c>
      <c r="C62" s="200" t="s">
        <v>73</v>
      </c>
      <c r="D62" s="200" t="s">
        <v>74</v>
      </c>
      <c r="E62" s="200" t="s">
        <v>135</v>
      </c>
      <c r="F62" s="200" t="s">
        <v>193</v>
      </c>
      <c r="G62" s="204" t="s">
        <v>126</v>
      </c>
      <c r="H62" s="198" t="s">
        <v>194</v>
      </c>
      <c r="I62" s="200" t="s">
        <v>128</v>
      </c>
      <c r="J62" s="201" t="s">
        <v>79</v>
      </c>
      <c r="K62" s="201" t="s">
        <v>58</v>
      </c>
      <c r="L62" s="202">
        <v>43831</v>
      </c>
      <c r="M62" s="230" t="s">
        <v>130</v>
      </c>
      <c r="N62" s="16" t="s">
        <v>59</v>
      </c>
      <c r="O62" s="48">
        <v>8.9285714285714281E-3</v>
      </c>
      <c r="P62" s="130">
        <f t="shared" si="2"/>
        <v>1</v>
      </c>
      <c r="Q62" s="111"/>
      <c r="R62" s="14"/>
      <c r="S62" s="14"/>
      <c r="T62" s="112"/>
      <c r="U62" s="14"/>
      <c r="V62" s="14"/>
      <c r="W62" s="14"/>
      <c r="X62" s="141"/>
      <c r="Y62" s="111"/>
      <c r="Z62" s="14"/>
      <c r="AA62" s="14"/>
      <c r="AB62" s="112"/>
      <c r="AC62" s="14"/>
      <c r="AD62" s="11"/>
      <c r="AE62" s="11"/>
      <c r="AF62" s="10"/>
      <c r="AG62" s="158"/>
      <c r="AH62" s="12"/>
      <c r="AI62" s="12"/>
      <c r="AJ62" s="159"/>
      <c r="AK62" s="14"/>
      <c r="AL62" s="11"/>
      <c r="AM62" s="11"/>
      <c r="AN62" s="10"/>
      <c r="AO62" s="158"/>
      <c r="AP62" s="12"/>
      <c r="AQ62" s="12"/>
      <c r="AR62" s="159"/>
      <c r="AS62" s="14"/>
      <c r="AT62" s="11"/>
      <c r="AU62" s="11"/>
      <c r="AV62" s="11"/>
      <c r="AW62" s="12">
        <v>1</v>
      </c>
      <c r="AX62" s="12"/>
      <c r="AY62" s="12"/>
      <c r="AZ62" s="12"/>
      <c r="BA62" s="11"/>
      <c r="BB62" s="11"/>
      <c r="BC62" s="11"/>
      <c r="BD62" s="11"/>
      <c r="BE62" s="12"/>
      <c r="BF62" s="12"/>
      <c r="BG62" s="12"/>
      <c r="BH62" s="12"/>
      <c r="BI62" s="11"/>
      <c r="BJ62" s="11"/>
      <c r="BK62" s="10"/>
      <c r="BL62" s="9"/>
      <c r="BM62" s="9"/>
      <c r="BN62" s="9"/>
      <c r="BO62" s="178"/>
      <c r="BP62" s="193"/>
      <c r="BQ62" s="193"/>
      <c r="BR62" s="193"/>
      <c r="BS62" s="194"/>
      <c r="BT62" s="194"/>
      <c r="BU62" s="194"/>
      <c r="BV62" s="195" t="s">
        <v>195</v>
      </c>
      <c r="BW62" s="195"/>
      <c r="BX62" s="195"/>
      <c r="BY62" s="193" t="s">
        <v>196</v>
      </c>
      <c r="BZ62" s="193"/>
      <c r="CA62" s="193"/>
    </row>
    <row r="63" spans="2:79" ht="84.75" customHeight="1" thickBot="1">
      <c r="B63" s="206"/>
      <c r="C63" s="200"/>
      <c r="D63" s="200"/>
      <c r="E63" s="200"/>
      <c r="F63" s="200"/>
      <c r="G63" s="204"/>
      <c r="H63" s="198"/>
      <c r="I63" s="200"/>
      <c r="J63" s="201"/>
      <c r="K63" s="201"/>
      <c r="L63" s="202"/>
      <c r="M63" s="230"/>
      <c r="N63" s="16" t="s">
        <v>63</v>
      </c>
      <c r="O63" s="20">
        <f>P63*O62</f>
        <v>8.9285714285714281E-3</v>
      </c>
      <c r="P63" s="130">
        <f t="shared" si="2"/>
        <v>1</v>
      </c>
      <c r="Q63" s="113"/>
      <c r="R63" s="19"/>
      <c r="S63" s="19"/>
      <c r="T63" s="114"/>
      <c r="U63" s="19"/>
      <c r="V63" s="19"/>
      <c r="W63" s="19"/>
      <c r="X63" s="142"/>
      <c r="Y63" s="113"/>
      <c r="Z63" s="19"/>
      <c r="AA63" s="19"/>
      <c r="AB63" s="114"/>
      <c r="AC63" s="19"/>
      <c r="AD63" s="17"/>
      <c r="AE63" s="17"/>
      <c r="AF63" s="18"/>
      <c r="AG63" s="113"/>
      <c r="AH63" s="17"/>
      <c r="AI63" s="17"/>
      <c r="AJ63" s="160"/>
      <c r="AK63" s="19"/>
      <c r="AL63" s="17"/>
      <c r="AM63" s="17"/>
      <c r="AN63" s="18"/>
      <c r="AO63" s="113"/>
      <c r="AP63" s="17"/>
      <c r="AQ63" s="17"/>
      <c r="AR63" s="160"/>
      <c r="AS63" s="19"/>
      <c r="AT63" s="17"/>
      <c r="AU63" s="17"/>
      <c r="AV63" s="17"/>
      <c r="AW63" s="17">
        <v>1</v>
      </c>
      <c r="AX63" s="17"/>
      <c r="AY63" s="17"/>
      <c r="AZ63" s="17"/>
      <c r="BA63" s="17"/>
      <c r="BB63" s="17"/>
      <c r="BC63" s="17"/>
      <c r="BD63" s="17"/>
      <c r="BE63" s="17"/>
      <c r="BF63" s="17"/>
      <c r="BG63" s="17"/>
      <c r="BH63" s="17"/>
      <c r="BI63" s="17"/>
      <c r="BJ63" s="17"/>
      <c r="BK63" s="18"/>
      <c r="BL63" s="17"/>
      <c r="BM63" s="17"/>
      <c r="BN63" s="17"/>
      <c r="BO63" s="18"/>
      <c r="BP63" s="193"/>
      <c r="BQ63" s="193"/>
      <c r="BR63" s="193"/>
      <c r="BS63" s="194"/>
      <c r="BT63" s="194"/>
      <c r="BU63" s="194"/>
      <c r="BV63" s="195"/>
      <c r="BW63" s="195"/>
      <c r="BX63" s="195"/>
      <c r="BY63" s="193"/>
      <c r="BZ63" s="193"/>
      <c r="CA63" s="193"/>
    </row>
    <row r="64" spans="2:79" ht="84.75" customHeight="1">
      <c r="B64" s="211">
        <v>27</v>
      </c>
      <c r="C64" s="200" t="s">
        <v>50</v>
      </c>
      <c r="D64" s="200" t="s">
        <v>51</v>
      </c>
      <c r="E64" s="200" t="s">
        <v>197</v>
      </c>
      <c r="F64" s="200" t="s">
        <v>198</v>
      </c>
      <c r="G64" s="204" t="s">
        <v>126</v>
      </c>
      <c r="H64" s="198" t="s">
        <v>199</v>
      </c>
      <c r="I64" s="200" t="s">
        <v>128</v>
      </c>
      <c r="J64" s="201" t="s">
        <v>200</v>
      </c>
      <c r="K64" s="201" t="s">
        <v>58</v>
      </c>
      <c r="L64" s="202">
        <v>43831</v>
      </c>
      <c r="M64" s="230" t="s">
        <v>130</v>
      </c>
      <c r="N64" s="16" t="s">
        <v>59</v>
      </c>
      <c r="O64" s="48">
        <v>8.9285714285714281E-3</v>
      </c>
      <c r="P64" s="130">
        <f t="shared" si="2"/>
        <v>1</v>
      </c>
      <c r="Q64" s="111"/>
      <c r="R64" s="14"/>
      <c r="S64" s="14"/>
      <c r="T64" s="112"/>
      <c r="U64" s="14"/>
      <c r="V64" s="14"/>
      <c r="W64" s="14"/>
      <c r="X64" s="141"/>
      <c r="Y64" s="111"/>
      <c r="Z64" s="14"/>
      <c r="AA64" s="14"/>
      <c r="AB64" s="112"/>
      <c r="AC64" s="14"/>
      <c r="AD64" s="11"/>
      <c r="AE64" s="11"/>
      <c r="AF64" s="10"/>
      <c r="AG64" s="158"/>
      <c r="AH64" s="12"/>
      <c r="AI64" s="12"/>
      <c r="AJ64" s="159"/>
      <c r="AK64" s="14"/>
      <c r="AL64" s="11"/>
      <c r="AM64" s="11"/>
      <c r="AN64" s="10"/>
      <c r="AO64" s="158">
        <v>0.5</v>
      </c>
      <c r="AP64" s="12"/>
      <c r="AQ64" s="12"/>
      <c r="AR64" s="159"/>
      <c r="AS64" s="14"/>
      <c r="AT64" s="11"/>
      <c r="AU64" s="11"/>
      <c r="AV64" s="11"/>
      <c r="AW64" s="12"/>
      <c r="AX64" s="12"/>
      <c r="AY64" s="12"/>
      <c r="AZ64" s="12"/>
      <c r="BA64" s="11"/>
      <c r="BB64" s="11"/>
      <c r="BC64" s="11"/>
      <c r="BD64" s="11"/>
      <c r="BE64" s="12"/>
      <c r="BF64" s="12"/>
      <c r="BG64" s="12"/>
      <c r="BH64" s="12"/>
      <c r="BI64" s="11"/>
      <c r="BJ64" s="11"/>
      <c r="BK64" s="10"/>
      <c r="BL64" s="9">
        <v>0.5</v>
      </c>
      <c r="BM64" s="9"/>
      <c r="BN64" s="9"/>
      <c r="BO64" s="178"/>
      <c r="BP64" s="193"/>
      <c r="BQ64" s="193"/>
      <c r="BR64" s="193"/>
      <c r="BS64" s="195" t="s">
        <v>201</v>
      </c>
      <c r="BT64" s="195"/>
      <c r="BU64" s="195"/>
      <c r="BV64" s="195" t="s">
        <v>202</v>
      </c>
      <c r="BW64" s="195"/>
      <c r="BX64" s="195"/>
      <c r="BY64" s="195" t="s">
        <v>203</v>
      </c>
      <c r="BZ64" s="195"/>
      <c r="CA64" s="195"/>
    </row>
    <row r="65" spans="2:79" ht="186.75" customHeight="1" thickBot="1">
      <c r="B65" s="206"/>
      <c r="C65" s="200"/>
      <c r="D65" s="200"/>
      <c r="E65" s="200"/>
      <c r="F65" s="200"/>
      <c r="G65" s="204"/>
      <c r="H65" s="198"/>
      <c r="I65" s="200"/>
      <c r="J65" s="201"/>
      <c r="K65" s="201"/>
      <c r="L65" s="202"/>
      <c r="M65" s="230"/>
      <c r="N65" s="16" t="s">
        <v>63</v>
      </c>
      <c r="O65" s="20">
        <f>P65*O64</f>
        <v>8.0714285714285714E-3</v>
      </c>
      <c r="P65" s="175">
        <v>0.90400000000000003</v>
      </c>
      <c r="Q65" s="113"/>
      <c r="R65" s="19"/>
      <c r="S65" s="19"/>
      <c r="T65" s="114"/>
      <c r="U65" s="19"/>
      <c r="V65" s="19"/>
      <c r="W65" s="19"/>
      <c r="X65" s="142"/>
      <c r="Y65" s="113"/>
      <c r="Z65" s="19"/>
      <c r="AA65" s="19"/>
      <c r="AB65" s="114"/>
      <c r="AC65" s="19"/>
      <c r="AD65" s="17"/>
      <c r="AE65" s="17"/>
      <c r="AF65" s="18"/>
      <c r="AG65" s="113"/>
      <c r="AH65" s="17"/>
      <c r="AI65" s="17"/>
      <c r="AJ65" s="160"/>
      <c r="AK65" s="19"/>
      <c r="AL65" s="17"/>
      <c r="AM65" s="17"/>
      <c r="AN65" s="18"/>
      <c r="AO65" s="113">
        <v>0.5</v>
      </c>
      <c r="AP65" s="17"/>
      <c r="AQ65" s="172">
        <v>0.29699999999999999</v>
      </c>
      <c r="AR65" s="160"/>
      <c r="AS65" s="19"/>
      <c r="AT65" s="17"/>
      <c r="AU65" s="17"/>
      <c r="AV65" s="17"/>
      <c r="AW65" s="17"/>
      <c r="AX65" s="17"/>
      <c r="AY65" s="17"/>
      <c r="AZ65" s="17"/>
      <c r="BA65" s="17"/>
      <c r="BB65" s="17"/>
      <c r="BC65" s="17">
        <v>0.06</v>
      </c>
      <c r="BD65" s="17"/>
      <c r="BE65" s="17"/>
      <c r="BF65" s="17"/>
      <c r="BG65" s="17"/>
      <c r="BH65" s="17"/>
      <c r="BI65" s="17"/>
      <c r="BJ65" s="17"/>
      <c r="BK65" s="18"/>
      <c r="BL65" s="17"/>
      <c r="BM65" s="17"/>
      <c r="BN65" s="17"/>
      <c r="BO65" s="18"/>
      <c r="BP65" s="193"/>
      <c r="BQ65" s="193"/>
      <c r="BR65" s="193"/>
      <c r="BS65" s="195"/>
      <c r="BT65" s="195"/>
      <c r="BU65" s="195"/>
      <c r="BV65" s="195"/>
      <c r="BW65" s="195"/>
      <c r="BX65" s="195"/>
      <c r="BY65" s="195"/>
      <c r="BZ65" s="195"/>
      <c r="CA65" s="195"/>
    </row>
    <row r="66" spans="2:79" ht="84.75" customHeight="1">
      <c r="B66" s="211">
        <v>28</v>
      </c>
      <c r="C66" s="200" t="s">
        <v>99</v>
      </c>
      <c r="D66" s="200" t="s">
        <v>100</v>
      </c>
      <c r="E66" s="200" t="s">
        <v>204</v>
      </c>
      <c r="F66" s="200" t="s">
        <v>205</v>
      </c>
      <c r="G66" s="204" t="s">
        <v>126</v>
      </c>
      <c r="H66" s="198" t="s">
        <v>206</v>
      </c>
      <c r="I66" s="199" t="s">
        <v>128</v>
      </c>
      <c r="J66" s="218" t="s">
        <v>200</v>
      </c>
      <c r="K66" s="375" t="s">
        <v>58</v>
      </c>
      <c r="L66" s="219">
        <v>43832</v>
      </c>
      <c r="M66" s="197" t="s">
        <v>130</v>
      </c>
      <c r="N66" s="16" t="s">
        <v>59</v>
      </c>
      <c r="O66" s="48">
        <v>8.9285714285714281E-3</v>
      </c>
      <c r="P66" s="130">
        <f t="shared" ref="P66:P97" si="3">SUM(Q66:BO66)</f>
        <v>1</v>
      </c>
      <c r="Q66" s="111"/>
      <c r="R66" s="14"/>
      <c r="S66" s="14"/>
      <c r="T66" s="112"/>
      <c r="U66" s="14"/>
      <c r="V66" s="14"/>
      <c r="W66" s="14"/>
      <c r="X66" s="141"/>
      <c r="Y66" s="111"/>
      <c r="Z66" s="14"/>
      <c r="AA66" s="14"/>
      <c r="AB66" s="112"/>
      <c r="AC66" s="14"/>
      <c r="AD66" s="11"/>
      <c r="AE66" s="11"/>
      <c r="AF66" s="10"/>
      <c r="AG66" s="158"/>
      <c r="AH66" s="12"/>
      <c r="AI66" s="12"/>
      <c r="AJ66" s="159"/>
      <c r="AK66" s="14"/>
      <c r="AL66" s="11"/>
      <c r="AM66" s="11"/>
      <c r="AN66" s="10"/>
      <c r="AO66" s="158">
        <v>0.5</v>
      </c>
      <c r="AP66" s="12"/>
      <c r="AQ66" s="12"/>
      <c r="AR66" s="159"/>
      <c r="AS66" s="14"/>
      <c r="AT66" s="11"/>
      <c r="AU66" s="11"/>
      <c r="AV66" s="11"/>
      <c r="AW66" s="12"/>
      <c r="AX66" s="12"/>
      <c r="AY66" s="12"/>
      <c r="AZ66" s="12"/>
      <c r="BA66" s="11"/>
      <c r="BB66" s="11"/>
      <c r="BC66" s="11"/>
      <c r="BD66" s="11"/>
      <c r="BE66" s="12"/>
      <c r="BF66" s="12"/>
      <c r="BG66" s="12"/>
      <c r="BH66" s="12"/>
      <c r="BI66" s="11"/>
      <c r="BJ66" s="11"/>
      <c r="BK66" s="10"/>
      <c r="BL66" s="9">
        <v>0.5</v>
      </c>
      <c r="BM66" s="9"/>
      <c r="BN66" s="9"/>
      <c r="BO66" s="178"/>
      <c r="BP66" s="193"/>
      <c r="BQ66" s="193"/>
      <c r="BR66" s="193"/>
      <c r="BS66" s="194" t="s">
        <v>207</v>
      </c>
      <c r="BT66" s="194"/>
      <c r="BU66" s="194"/>
      <c r="BV66" s="194" t="s">
        <v>208</v>
      </c>
      <c r="BW66" s="194"/>
      <c r="BX66" s="194"/>
      <c r="BY66" s="194" t="s">
        <v>209</v>
      </c>
      <c r="BZ66" s="194"/>
      <c r="CA66" s="194"/>
    </row>
    <row r="67" spans="2:79" ht="84.75" customHeight="1" thickBot="1">
      <c r="B67" s="206"/>
      <c r="C67" s="200"/>
      <c r="D67" s="200"/>
      <c r="E67" s="200"/>
      <c r="F67" s="200"/>
      <c r="G67" s="204"/>
      <c r="H67" s="198"/>
      <c r="I67" s="200"/>
      <c r="J67" s="201"/>
      <c r="K67" s="376"/>
      <c r="L67" s="202"/>
      <c r="M67" s="197"/>
      <c r="N67" s="16" t="s">
        <v>63</v>
      </c>
      <c r="O67" s="20">
        <f>P67*O66</f>
        <v>8.9285714285714281E-3</v>
      </c>
      <c r="P67" s="130">
        <f t="shared" si="3"/>
        <v>1</v>
      </c>
      <c r="Q67" s="113"/>
      <c r="R67" s="19"/>
      <c r="S67" s="19"/>
      <c r="T67" s="114"/>
      <c r="U67" s="19"/>
      <c r="V67" s="19"/>
      <c r="W67" s="19"/>
      <c r="X67" s="142"/>
      <c r="Y67" s="113"/>
      <c r="Z67" s="19"/>
      <c r="AA67" s="19"/>
      <c r="AB67" s="114"/>
      <c r="AC67" s="19"/>
      <c r="AD67" s="17"/>
      <c r="AE67" s="17"/>
      <c r="AF67" s="18"/>
      <c r="AG67" s="113"/>
      <c r="AH67" s="17"/>
      <c r="AI67" s="17"/>
      <c r="AJ67" s="160"/>
      <c r="AK67" s="19"/>
      <c r="AL67" s="17"/>
      <c r="AM67" s="17"/>
      <c r="AN67" s="18"/>
      <c r="AO67" s="113">
        <v>0.5</v>
      </c>
      <c r="AP67" s="17">
        <v>0.15</v>
      </c>
      <c r="AQ67" s="17"/>
      <c r="AR67" s="160"/>
      <c r="AS67" s="19"/>
      <c r="AT67" s="17"/>
      <c r="AU67" s="17"/>
      <c r="AV67" s="17"/>
      <c r="AW67" s="17"/>
      <c r="AX67" s="17"/>
      <c r="AY67" s="17"/>
      <c r="AZ67" s="17"/>
      <c r="BA67" s="17">
        <v>0.35</v>
      </c>
      <c r="BB67" s="17"/>
      <c r="BC67" s="17"/>
      <c r="BD67" s="17"/>
      <c r="BE67" s="17"/>
      <c r="BF67" s="17"/>
      <c r="BG67" s="17"/>
      <c r="BH67" s="17"/>
      <c r="BI67" s="17"/>
      <c r="BJ67" s="17"/>
      <c r="BK67" s="18"/>
      <c r="BL67" s="17"/>
      <c r="BM67" s="17"/>
      <c r="BN67" s="17"/>
      <c r="BO67" s="18"/>
      <c r="BP67" s="193"/>
      <c r="BQ67" s="193"/>
      <c r="BR67" s="193"/>
      <c r="BS67" s="194"/>
      <c r="BT67" s="194"/>
      <c r="BU67" s="194"/>
      <c r="BV67" s="194"/>
      <c r="BW67" s="194"/>
      <c r="BX67" s="194"/>
      <c r="BY67" s="194"/>
      <c r="BZ67" s="194"/>
      <c r="CA67" s="194"/>
    </row>
    <row r="68" spans="2:79" ht="84.75" customHeight="1">
      <c r="B68" s="211">
        <v>29</v>
      </c>
      <c r="C68" s="200" t="s">
        <v>73</v>
      </c>
      <c r="D68" s="200" t="s">
        <v>100</v>
      </c>
      <c r="E68" s="200" t="s">
        <v>210</v>
      </c>
      <c r="F68" s="200" t="s">
        <v>125</v>
      </c>
      <c r="G68" s="204" t="s">
        <v>126</v>
      </c>
      <c r="H68" s="198" t="s">
        <v>211</v>
      </c>
      <c r="I68" s="200" t="s">
        <v>212</v>
      </c>
      <c r="J68" s="201" t="s">
        <v>213</v>
      </c>
      <c r="K68" s="376" t="s">
        <v>58</v>
      </c>
      <c r="L68" s="202">
        <v>44105</v>
      </c>
      <c r="M68" s="196">
        <v>44196</v>
      </c>
      <c r="N68" s="16" t="s">
        <v>59</v>
      </c>
      <c r="O68" s="48">
        <v>8.9285714285714281E-3</v>
      </c>
      <c r="P68" s="130">
        <f t="shared" si="3"/>
        <v>1</v>
      </c>
      <c r="Q68" s="111"/>
      <c r="R68" s="14"/>
      <c r="S68" s="14"/>
      <c r="T68" s="112"/>
      <c r="U68" s="14"/>
      <c r="V68" s="14"/>
      <c r="W68" s="14"/>
      <c r="X68" s="141"/>
      <c r="Y68" s="111"/>
      <c r="Z68" s="14"/>
      <c r="AA68" s="14"/>
      <c r="AB68" s="112"/>
      <c r="AC68" s="14"/>
      <c r="AD68" s="11"/>
      <c r="AE68" s="11"/>
      <c r="AF68" s="10"/>
      <c r="AG68" s="158"/>
      <c r="AH68" s="12"/>
      <c r="AI68" s="12"/>
      <c r="AJ68" s="159"/>
      <c r="AK68" s="14"/>
      <c r="AL68" s="11"/>
      <c r="AM68" s="11"/>
      <c r="AN68" s="10"/>
      <c r="AO68" s="158"/>
      <c r="AP68" s="12"/>
      <c r="AQ68" s="12"/>
      <c r="AR68" s="159"/>
      <c r="AS68" s="14"/>
      <c r="AT68" s="11"/>
      <c r="AU68" s="11"/>
      <c r="AV68" s="11"/>
      <c r="AW68" s="12"/>
      <c r="AX68" s="12"/>
      <c r="AY68" s="12"/>
      <c r="AZ68" s="12"/>
      <c r="BA68" s="11"/>
      <c r="BB68" s="11"/>
      <c r="BC68" s="11"/>
      <c r="BD68" s="11"/>
      <c r="BE68" s="12"/>
      <c r="BF68" s="12"/>
      <c r="BG68" s="12"/>
      <c r="BH68" s="12"/>
      <c r="BI68" s="11"/>
      <c r="BJ68" s="11"/>
      <c r="BK68" s="10"/>
      <c r="BL68" s="9">
        <v>1</v>
      </c>
      <c r="BM68" s="17"/>
      <c r="BN68" s="17"/>
      <c r="BO68" s="18"/>
      <c r="BP68" s="193"/>
      <c r="BQ68" s="193"/>
      <c r="BR68" s="193"/>
      <c r="BS68" s="193"/>
      <c r="BT68" s="193"/>
      <c r="BU68" s="193"/>
      <c r="BV68" s="194" t="s">
        <v>214</v>
      </c>
      <c r="BW68" s="194"/>
      <c r="BX68" s="194"/>
      <c r="BY68" s="193" t="s">
        <v>215</v>
      </c>
      <c r="BZ68" s="193"/>
      <c r="CA68" s="193"/>
    </row>
    <row r="69" spans="2:79" ht="84.75" customHeight="1" thickBot="1">
      <c r="B69" s="206"/>
      <c r="C69" s="200"/>
      <c r="D69" s="200"/>
      <c r="E69" s="200"/>
      <c r="F69" s="200"/>
      <c r="G69" s="204"/>
      <c r="H69" s="198"/>
      <c r="I69" s="209"/>
      <c r="J69" s="210"/>
      <c r="K69" s="377"/>
      <c r="L69" s="209"/>
      <c r="M69" s="197"/>
      <c r="N69" s="16" t="s">
        <v>63</v>
      </c>
      <c r="O69" s="46">
        <f>P69*O68</f>
        <v>8.9285714285714281E-3</v>
      </c>
      <c r="P69" s="130">
        <f t="shared" si="3"/>
        <v>1</v>
      </c>
      <c r="Q69" s="115"/>
      <c r="R69" s="116"/>
      <c r="S69" s="116"/>
      <c r="T69" s="110"/>
      <c r="U69" s="45"/>
      <c r="V69" s="45"/>
      <c r="W69" s="45"/>
      <c r="X69" s="45"/>
      <c r="Y69" s="115"/>
      <c r="Z69" s="116"/>
      <c r="AA69" s="116"/>
      <c r="AB69" s="110"/>
      <c r="AC69" s="45"/>
      <c r="AD69" s="45"/>
      <c r="AE69" s="45"/>
      <c r="AF69" s="45"/>
      <c r="AG69" s="115"/>
      <c r="AH69" s="116"/>
      <c r="AI69" s="116"/>
      <c r="AJ69" s="110"/>
      <c r="AK69" s="45"/>
      <c r="AL69" s="45"/>
      <c r="AM69" s="45"/>
      <c r="AN69" s="45"/>
      <c r="AO69" s="115"/>
      <c r="AP69" s="116"/>
      <c r="AQ69" s="116"/>
      <c r="AR69" s="110"/>
      <c r="AS69" s="45"/>
      <c r="AT69" s="45"/>
      <c r="AU69" s="45"/>
      <c r="AV69" s="45"/>
      <c r="AW69" s="45"/>
      <c r="AX69" s="45"/>
      <c r="AY69" s="45"/>
      <c r="AZ69" s="45"/>
      <c r="BA69" s="45"/>
      <c r="BB69" s="45"/>
      <c r="BC69" s="45"/>
      <c r="BD69" s="45"/>
      <c r="BE69" s="45"/>
      <c r="BF69" s="45"/>
      <c r="BG69" s="45"/>
      <c r="BH69" s="45"/>
      <c r="BI69" s="45"/>
      <c r="BJ69" s="45"/>
      <c r="BK69" s="45"/>
      <c r="BL69" s="17">
        <v>1</v>
      </c>
      <c r="BM69" s="17"/>
      <c r="BN69" s="17"/>
      <c r="BO69" s="18"/>
      <c r="BP69" s="193"/>
      <c r="BQ69" s="193"/>
      <c r="BR69" s="193"/>
      <c r="BS69" s="193"/>
      <c r="BT69" s="193"/>
      <c r="BU69" s="193"/>
      <c r="BV69" s="194"/>
      <c r="BW69" s="194"/>
      <c r="BX69" s="194"/>
      <c r="BY69" s="193"/>
      <c r="BZ69" s="193"/>
      <c r="CA69" s="193"/>
    </row>
    <row r="70" spans="2:79" ht="84.75" customHeight="1">
      <c r="B70" s="211">
        <v>30</v>
      </c>
      <c r="C70" s="200" t="s">
        <v>73</v>
      </c>
      <c r="D70" s="200" t="s">
        <v>100</v>
      </c>
      <c r="E70" s="200" t="s">
        <v>210</v>
      </c>
      <c r="F70" s="200" t="s">
        <v>125</v>
      </c>
      <c r="G70" s="204" t="s">
        <v>126</v>
      </c>
      <c r="H70" s="198" t="s">
        <v>216</v>
      </c>
      <c r="I70" s="200" t="s">
        <v>217</v>
      </c>
      <c r="J70" s="201" t="s">
        <v>218</v>
      </c>
      <c r="K70" s="201" t="s">
        <v>58</v>
      </c>
      <c r="L70" s="202">
        <v>44105</v>
      </c>
      <c r="M70" s="196">
        <v>44196</v>
      </c>
      <c r="N70" s="16" t="s">
        <v>59</v>
      </c>
      <c r="O70" s="48">
        <v>8.9285714285714281E-3</v>
      </c>
      <c r="P70" s="130">
        <f t="shared" si="3"/>
        <v>1</v>
      </c>
      <c r="Q70" s="111"/>
      <c r="R70" s="14"/>
      <c r="S70" s="14"/>
      <c r="T70" s="112"/>
      <c r="U70" s="14"/>
      <c r="V70" s="14"/>
      <c r="W70" s="14"/>
      <c r="X70" s="141"/>
      <c r="Y70" s="111"/>
      <c r="Z70" s="14"/>
      <c r="AA70" s="14"/>
      <c r="AB70" s="112"/>
      <c r="AC70" s="14"/>
      <c r="AD70" s="11"/>
      <c r="AE70" s="11"/>
      <c r="AF70" s="10"/>
      <c r="AG70" s="158"/>
      <c r="AH70" s="12"/>
      <c r="AI70" s="12"/>
      <c r="AJ70" s="159"/>
      <c r="AK70" s="14"/>
      <c r="AL70" s="11"/>
      <c r="AM70" s="11"/>
      <c r="AN70" s="10"/>
      <c r="AO70" s="158"/>
      <c r="AP70" s="12"/>
      <c r="AQ70" s="12"/>
      <c r="AR70" s="159"/>
      <c r="AS70" s="14"/>
      <c r="AT70" s="11"/>
      <c r="AU70" s="11"/>
      <c r="AV70" s="11"/>
      <c r="AW70" s="12"/>
      <c r="AX70" s="12"/>
      <c r="AY70" s="12"/>
      <c r="AZ70" s="12"/>
      <c r="BA70" s="11"/>
      <c r="BB70" s="11"/>
      <c r="BC70" s="11"/>
      <c r="BD70" s="11"/>
      <c r="BE70" s="12"/>
      <c r="BF70" s="12"/>
      <c r="BG70" s="12"/>
      <c r="BH70" s="12"/>
      <c r="BI70" s="11"/>
      <c r="BJ70" s="11"/>
      <c r="BK70" s="10"/>
      <c r="BL70" s="9">
        <v>1</v>
      </c>
      <c r="BM70" s="17"/>
      <c r="BN70" s="17"/>
      <c r="BO70" s="18"/>
      <c r="BP70" s="193"/>
      <c r="BQ70" s="193"/>
      <c r="BR70" s="193"/>
      <c r="BS70" s="193"/>
      <c r="BT70" s="193"/>
      <c r="BU70" s="193"/>
      <c r="BV70" s="194" t="s">
        <v>214</v>
      </c>
      <c r="BW70" s="194"/>
      <c r="BX70" s="194"/>
      <c r="BY70" s="195" t="s">
        <v>219</v>
      </c>
      <c r="BZ70" s="195"/>
      <c r="CA70" s="195"/>
    </row>
    <row r="71" spans="2:79" ht="96" customHeight="1" thickBot="1">
      <c r="B71" s="206"/>
      <c r="C71" s="200"/>
      <c r="D71" s="200"/>
      <c r="E71" s="200"/>
      <c r="F71" s="200"/>
      <c r="G71" s="204"/>
      <c r="H71" s="198"/>
      <c r="I71" s="200"/>
      <c r="J71" s="201"/>
      <c r="K71" s="201"/>
      <c r="L71" s="200"/>
      <c r="M71" s="197"/>
      <c r="N71" s="16" t="s">
        <v>63</v>
      </c>
      <c r="O71" s="46">
        <f>P71*O70</f>
        <v>4.0178571428571425E-3</v>
      </c>
      <c r="P71" s="130">
        <f t="shared" si="3"/>
        <v>0.45</v>
      </c>
      <c r="Q71" s="115"/>
      <c r="R71" s="116"/>
      <c r="S71" s="116"/>
      <c r="T71" s="110"/>
      <c r="U71" s="45"/>
      <c r="V71" s="45"/>
      <c r="W71" s="45"/>
      <c r="X71" s="45"/>
      <c r="Y71" s="115"/>
      <c r="Z71" s="116"/>
      <c r="AA71" s="116"/>
      <c r="AB71" s="110"/>
      <c r="AC71" s="45"/>
      <c r="AD71" s="45"/>
      <c r="AE71" s="45"/>
      <c r="AF71" s="45"/>
      <c r="AG71" s="115"/>
      <c r="AH71" s="116"/>
      <c r="AI71" s="116"/>
      <c r="AJ71" s="110"/>
      <c r="AK71" s="45"/>
      <c r="AL71" s="45"/>
      <c r="AM71" s="45"/>
      <c r="AN71" s="45"/>
      <c r="AO71" s="115"/>
      <c r="AP71" s="116"/>
      <c r="AQ71" s="116"/>
      <c r="AR71" s="110"/>
      <c r="AS71" s="45"/>
      <c r="AT71" s="45"/>
      <c r="AU71" s="45"/>
      <c r="AV71" s="45"/>
      <c r="AW71" s="45"/>
      <c r="AX71" s="45"/>
      <c r="AY71" s="45"/>
      <c r="AZ71" s="45">
        <v>0.25</v>
      </c>
      <c r="BA71" s="45"/>
      <c r="BB71" s="45"/>
      <c r="BC71" s="45"/>
      <c r="BD71" s="45"/>
      <c r="BE71" s="45"/>
      <c r="BF71" s="45"/>
      <c r="BG71" s="45"/>
      <c r="BH71" s="45"/>
      <c r="BI71" s="45"/>
      <c r="BJ71" s="45"/>
      <c r="BK71" s="45"/>
      <c r="BL71" s="17">
        <v>0.2</v>
      </c>
      <c r="BM71" s="17"/>
      <c r="BN71" s="17"/>
      <c r="BO71" s="18"/>
      <c r="BP71" s="193"/>
      <c r="BQ71" s="193"/>
      <c r="BR71" s="193"/>
      <c r="BS71" s="193"/>
      <c r="BT71" s="193"/>
      <c r="BU71" s="193"/>
      <c r="BV71" s="194"/>
      <c r="BW71" s="194"/>
      <c r="BX71" s="194"/>
      <c r="BY71" s="195"/>
      <c r="BZ71" s="195"/>
      <c r="CA71" s="195"/>
    </row>
    <row r="72" spans="2:79" ht="84.75" customHeight="1">
      <c r="B72" s="211">
        <v>31</v>
      </c>
      <c r="C72" s="200" t="s">
        <v>73</v>
      </c>
      <c r="D72" s="200" t="s">
        <v>100</v>
      </c>
      <c r="E72" s="200" t="s">
        <v>210</v>
      </c>
      <c r="F72" s="200" t="s">
        <v>125</v>
      </c>
      <c r="G72" s="204" t="s">
        <v>126</v>
      </c>
      <c r="H72" s="198" t="s">
        <v>220</v>
      </c>
      <c r="I72" s="200" t="s">
        <v>221</v>
      </c>
      <c r="J72" s="201" t="s">
        <v>222</v>
      </c>
      <c r="K72" s="201" t="s">
        <v>58</v>
      </c>
      <c r="L72" s="202">
        <v>44105</v>
      </c>
      <c r="M72" s="196">
        <v>44196</v>
      </c>
      <c r="N72" s="16" t="s">
        <v>59</v>
      </c>
      <c r="O72" s="48">
        <v>8.9285714285714281E-3</v>
      </c>
      <c r="P72" s="130">
        <f t="shared" si="3"/>
        <v>1</v>
      </c>
      <c r="Q72" s="111"/>
      <c r="R72" s="14"/>
      <c r="S72" s="14"/>
      <c r="T72" s="112"/>
      <c r="U72" s="14"/>
      <c r="V72" s="14"/>
      <c r="W72" s="14"/>
      <c r="X72" s="141"/>
      <c r="Y72" s="111"/>
      <c r="Z72" s="14"/>
      <c r="AA72" s="14"/>
      <c r="AB72" s="112"/>
      <c r="AC72" s="14"/>
      <c r="AD72" s="11"/>
      <c r="AE72" s="11"/>
      <c r="AF72" s="10"/>
      <c r="AG72" s="158"/>
      <c r="AH72" s="12"/>
      <c r="AI72" s="12"/>
      <c r="AJ72" s="159"/>
      <c r="AK72" s="14"/>
      <c r="AL72" s="11"/>
      <c r="AM72" s="11"/>
      <c r="AN72" s="10"/>
      <c r="AO72" s="158"/>
      <c r="AP72" s="12"/>
      <c r="AQ72" s="12"/>
      <c r="AR72" s="159"/>
      <c r="AS72" s="14"/>
      <c r="AT72" s="11"/>
      <c r="AU72" s="11"/>
      <c r="AV72" s="11"/>
      <c r="AW72" s="12"/>
      <c r="AX72" s="12"/>
      <c r="AY72" s="12"/>
      <c r="AZ72" s="12"/>
      <c r="BA72" s="11"/>
      <c r="BB72" s="11"/>
      <c r="BC72" s="11"/>
      <c r="BD72" s="11"/>
      <c r="BE72" s="12"/>
      <c r="BF72" s="12"/>
      <c r="BG72" s="12"/>
      <c r="BH72" s="12"/>
      <c r="BI72" s="11"/>
      <c r="BJ72" s="11"/>
      <c r="BK72" s="10"/>
      <c r="BL72" s="9">
        <v>1</v>
      </c>
      <c r="BM72" s="17"/>
      <c r="BN72" s="17"/>
      <c r="BO72" s="18"/>
      <c r="BP72" s="193"/>
      <c r="BQ72" s="193"/>
      <c r="BR72" s="193"/>
      <c r="BS72" s="193"/>
      <c r="BT72" s="193"/>
      <c r="BU72" s="193"/>
      <c r="BV72" s="194" t="s">
        <v>214</v>
      </c>
      <c r="BW72" s="194"/>
      <c r="BX72" s="194"/>
      <c r="BY72" s="217" t="s">
        <v>223</v>
      </c>
      <c r="BZ72" s="217"/>
      <c r="CA72" s="217"/>
    </row>
    <row r="73" spans="2:79" ht="84.75" customHeight="1" thickBot="1">
      <c r="B73" s="206"/>
      <c r="C73" s="200"/>
      <c r="D73" s="200"/>
      <c r="E73" s="200"/>
      <c r="F73" s="200"/>
      <c r="G73" s="204"/>
      <c r="H73" s="198"/>
      <c r="I73" s="200"/>
      <c r="J73" s="201"/>
      <c r="K73" s="201"/>
      <c r="L73" s="200"/>
      <c r="M73" s="197"/>
      <c r="N73" s="16" t="s">
        <v>63</v>
      </c>
      <c r="O73" s="46">
        <f>P73*O72</f>
        <v>8.9285714285714281E-3</v>
      </c>
      <c r="P73" s="130">
        <f t="shared" si="3"/>
        <v>1</v>
      </c>
      <c r="Q73" s="115"/>
      <c r="R73" s="116"/>
      <c r="S73" s="116"/>
      <c r="T73" s="110"/>
      <c r="U73" s="45"/>
      <c r="V73" s="45"/>
      <c r="W73" s="45"/>
      <c r="X73" s="45"/>
      <c r="Y73" s="115"/>
      <c r="Z73" s="116"/>
      <c r="AA73" s="116"/>
      <c r="AB73" s="110"/>
      <c r="AC73" s="45"/>
      <c r="AD73" s="45"/>
      <c r="AE73" s="45"/>
      <c r="AF73" s="45"/>
      <c r="AG73" s="115"/>
      <c r="AH73" s="116"/>
      <c r="AI73" s="116"/>
      <c r="AJ73" s="110"/>
      <c r="AK73" s="45"/>
      <c r="AL73" s="45"/>
      <c r="AM73" s="45"/>
      <c r="AN73" s="45"/>
      <c r="AO73" s="115"/>
      <c r="AP73" s="116"/>
      <c r="AQ73" s="116"/>
      <c r="AR73" s="110"/>
      <c r="AS73" s="45"/>
      <c r="AT73" s="45"/>
      <c r="AU73" s="45"/>
      <c r="AV73" s="45"/>
      <c r="AW73" s="45"/>
      <c r="AX73" s="45"/>
      <c r="AY73" s="45"/>
      <c r="AZ73" s="45"/>
      <c r="BA73" s="45"/>
      <c r="BB73" s="45"/>
      <c r="BC73" s="45"/>
      <c r="BD73" s="45"/>
      <c r="BE73" s="45"/>
      <c r="BF73" s="45"/>
      <c r="BG73" s="45"/>
      <c r="BH73" s="45"/>
      <c r="BI73" s="45"/>
      <c r="BJ73" s="45"/>
      <c r="BK73" s="45"/>
      <c r="BL73" s="17">
        <v>1</v>
      </c>
      <c r="BM73" s="17"/>
      <c r="BN73" s="17"/>
      <c r="BO73" s="18"/>
      <c r="BP73" s="193"/>
      <c r="BQ73" s="193"/>
      <c r="BR73" s="193"/>
      <c r="BS73" s="193"/>
      <c r="BT73" s="193"/>
      <c r="BU73" s="193"/>
      <c r="BV73" s="194"/>
      <c r="BW73" s="194"/>
      <c r="BX73" s="194"/>
      <c r="BY73" s="217"/>
      <c r="BZ73" s="217"/>
      <c r="CA73" s="217"/>
    </row>
    <row r="74" spans="2:79" ht="84.75" customHeight="1">
      <c r="B74" s="211">
        <v>32</v>
      </c>
      <c r="C74" s="200" t="s">
        <v>73</v>
      </c>
      <c r="D74" s="200" t="s">
        <v>100</v>
      </c>
      <c r="E74" s="200" t="s">
        <v>210</v>
      </c>
      <c r="F74" s="200" t="s">
        <v>125</v>
      </c>
      <c r="G74" s="204" t="s">
        <v>126</v>
      </c>
      <c r="H74" s="198" t="s">
        <v>224</v>
      </c>
      <c r="I74" s="200" t="s">
        <v>225</v>
      </c>
      <c r="J74" s="201" t="s">
        <v>90</v>
      </c>
      <c r="K74" s="201" t="s">
        <v>58</v>
      </c>
      <c r="L74" s="202">
        <v>44105</v>
      </c>
      <c r="M74" s="196">
        <v>44196</v>
      </c>
      <c r="N74" s="16" t="s">
        <v>59</v>
      </c>
      <c r="O74" s="48">
        <v>8.9285714285714281E-3</v>
      </c>
      <c r="P74" s="130">
        <f t="shared" si="3"/>
        <v>1</v>
      </c>
      <c r="Q74" s="111"/>
      <c r="R74" s="14"/>
      <c r="S74" s="14"/>
      <c r="T74" s="112"/>
      <c r="U74" s="14"/>
      <c r="V74" s="14"/>
      <c r="W74" s="14"/>
      <c r="X74" s="141"/>
      <c r="Y74" s="111"/>
      <c r="Z74" s="14"/>
      <c r="AA74" s="14"/>
      <c r="AB74" s="112"/>
      <c r="AC74" s="14"/>
      <c r="AD74" s="11"/>
      <c r="AE74" s="11"/>
      <c r="AF74" s="10"/>
      <c r="AG74" s="158"/>
      <c r="AH74" s="12"/>
      <c r="AI74" s="12"/>
      <c r="AJ74" s="159"/>
      <c r="AK74" s="14"/>
      <c r="AL74" s="11"/>
      <c r="AM74" s="11"/>
      <c r="AN74" s="10"/>
      <c r="AO74" s="158"/>
      <c r="AP74" s="12"/>
      <c r="AQ74" s="12"/>
      <c r="AR74" s="159"/>
      <c r="AS74" s="14"/>
      <c r="AT74" s="11"/>
      <c r="AU74" s="11"/>
      <c r="AV74" s="11"/>
      <c r="AW74" s="12"/>
      <c r="AX74" s="12"/>
      <c r="AY74" s="12"/>
      <c r="AZ74" s="12"/>
      <c r="BA74" s="11"/>
      <c r="BB74" s="11"/>
      <c r="BC74" s="11"/>
      <c r="BD74" s="11"/>
      <c r="BE74" s="12"/>
      <c r="BF74" s="12"/>
      <c r="BG74" s="12"/>
      <c r="BH74" s="12"/>
      <c r="BI74" s="11"/>
      <c r="BJ74" s="11"/>
      <c r="BK74" s="10"/>
      <c r="BL74" s="9">
        <v>1</v>
      </c>
      <c r="BM74" s="17"/>
      <c r="BN74" s="17"/>
      <c r="BO74" s="18"/>
      <c r="BP74" s="193"/>
      <c r="BQ74" s="193"/>
      <c r="BR74" s="193"/>
      <c r="BS74" s="193"/>
      <c r="BT74" s="193"/>
      <c r="BU74" s="193"/>
      <c r="BV74" s="194" t="s">
        <v>226</v>
      </c>
      <c r="BW74" s="194"/>
      <c r="BX74" s="194"/>
      <c r="BY74" s="193" t="s">
        <v>227</v>
      </c>
      <c r="BZ74" s="193"/>
      <c r="CA74" s="193"/>
    </row>
    <row r="75" spans="2:79" ht="84.75" customHeight="1" thickBot="1">
      <c r="B75" s="206"/>
      <c r="C75" s="200"/>
      <c r="D75" s="200"/>
      <c r="E75" s="200"/>
      <c r="F75" s="200"/>
      <c r="G75" s="204"/>
      <c r="H75" s="198"/>
      <c r="I75" s="200"/>
      <c r="J75" s="201"/>
      <c r="K75" s="201"/>
      <c r="L75" s="200"/>
      <c r="M75" s="197"/>
      <c r="N75" s="16" t="s">
        <v>63</v>
      </c>
      <c r="O75" s="46">
        <f>P75*O74</f>
        <v>8.9285714285714281E-3</v>
      </c>
      <c r="P75" s="130">
        <f t="shared" si="3"/>
        <v>1</v>
      </c>
      <c r="Q75" s="115"/>
      <c r="R75" s="116"/>
      <c r="S75" s="116"/>
      <c r="T75" s="110"/>
      <c r="U75" s="45"/>
      <c r="V75" s="45"/>
      <c r="W75" s="45"/>
      <c r="X75" s="45"/>
      <c r="Y75" s="115"/>
      <c r="Z75" s="116"/>
      <c r="AA75" s="116"/>
      <c r="AB75" s="110"/>
      <c r="AC75" s="45"/>
      <c r="AD75" s="45"/>
      <c r="AE75" s="45"/>
      <c r="AF75" s="45"/>
      <c r="AG75" s="115"/>
      <c r="AH75" s="116"/>
      <c r="AI75" s="116"/>
      <c r="AJ75" s="110"/>
      <c r="AK75" s="45"/>
      <c r="AL75" s="45"/>
      <c r="AM75" s="45"/>
      <c r="AN75" s="45"/>
      <c r="AO75" s="115"/>
      <c r="AP75" s="116"/>
      <c r="AQ75" s="116"/>
      <c r="AR75" s="110"/>
      <c r="AS75" s="45"/>
      <c r="AT75" s="45"/>
      <c r="AU75" s="45"/>
      <c r="AV75" s="45"/>
      <c r="AW75" s="45"/>
      <c r="AX75" s="45"/>
      <c r="AY75" s="45"/>
      <c r="AZ75" s="45"/>
      <c r="BA75" s="45"/>
      <c r="BB75" s="45"/>
      <c r="BC75" s="45"/>
      <c r="BD75" s="45"/>
      <c r="BE75" s="45"/>
      <c r="BF75" s="45"/>
      <c r="BG75" s="45"/>
      <c r="BH75" s="45"/>
      <c r="BI75" s="45"/>
      <c r="BJ75" s="45"/>
      <c r="BK75" s="45"/>
      <c r="BL75" s="17">
        <v>1</v>
      </c>
      <c r="BM75" s="17"/>
      <c r="BN75" s="17"/>
      <c r="BO75" s="18"/>
      <c r="BP75" s="193"/>
      <c r="BQ75" s="193"/>
      <c r="BR75" s="193"/>
      <c r="BS75" s="193"/>
      <c r="BT75" s="193"/>
      <c r="BU75" s="193"/>
      <c r="BV75" s="194"/>
      <c r="BW75" s="194"/>
      <c r="BX75" s="194"/>
      <c r="BY75" s="193"/>
      <c r="BZ75" s="193"/>
      <c r="CA75" s="193"/>
    </row>
    <row r="76" spans="2:79" ht="84.75" customHeight="1">
      <c r="B76" s="211">
        <v>33</v>
      </c>
      <c r="C76" s="200" t="s">
        <v>99</v>
      </c>
      <c r="D76" s="200" t="s">
        <v>100</v>
      </c>
      <c r="E76" s="200" t="s">
        <v>228</v>
      </c>
      <c r="F76" s="200" t="s">
        <v>229</v>
      </c>
      <c r="G76" s="204" t="s">
        <v>126</v>
      </c>
      <c r="H76" s="198" t="s">
        <v>230</v>
      </c>
      <c r="I76" s="200" t="s">
        <v>231</v>
      </c>
      <c r="J76" s="201" t="s">
        <v>200</v>
      </c>
      <c r="K76" s="201" t="s">
        <v>58</v>
      </c>
      <c r="L76" s="202">
        <v>44105</v>
      </c>
      <c r="M76" s="196">
        <v>44196</v>
      </c>
      <c r="N76" s="16" t="s">
        <v>59</v>
      </c>
      <c r="O76" s="48">
        <v>8.9285714285714281E-3</v>
      </c>
      <c r="P76" s="130">
        <f t="shared" si="3"/>
        <v>1</v>
      </c>
      <c r="Q76" s="111"/>
      <c r="R76" s="14"/>
      <c r="S76" s="14"/>
      <c r="T76" s="112"/>
      <c r="U76" s="14"/>
      <c r="V76" s="14"/>
      <c r="W76" s="14"/>
      <c r="X76" s="141"/>
      <c r="Y76" s="111"/>
      <c r="Z76" s="14"/>
      <c r="AA76" s="14"/>
      <c r="AB76" s="112"/>
      <c r="AC76" s="14"/>
      <c r="AD76" s="11"/>
      <c r="AE76" s="11"/>
      <c r="AF76" s="10"/>
      <c r="AG76" s="158"/>
      <c r="AH76" s="12"/>
      <c r="AI76" s="12"/>
      <c r="AJ76" s="159"/>
      <c r="AK76" s="14"/>
      <c r="AL76" s="11"/>
      <c r="AM76" s="11"/>
      <c r="AN76" s="10"/>
      <c r="AO76" s="158"/>
      <c r="AP76" s="12"/>
      <c r="AQ76" s="12"/>
      <c r="AR76" s="159"/>
      <c r="AS76" s="14"/>
      <c r="AT76" s="11"/>
      <c r="AU76" s="11"/>
      <c r="AV76" s="11"/>
      <c r="AW76" s="12"/>
      <c r="AX76" s="12"/>
      <c r="AY76" s="12"/>
      <c r="AZ76" s="12"/>
      <c r="BA76" s="11"/>
      <c r="BB76" s="11"/>
      <c r="BC76" s="11"/>
      <c r="BD76" s="11"/>
      <c r="BE76" s="12"/>
      <c r="BF76" s="12"/>
      <c r="BG76" s="12"/>
      <c r="BH76" s="12"/>
      <c r="BI76" s="11"/>
      <c r="BJ76" s="11"/>
      <c r="BK76" s="10"/>
      <c r="BL76" s="9">
        <v>1</v>
      </c>
      <c r="BM76" s="17"/>
      <c r="BN76" s="17"/>
      <c r="BO76" s="18"/>
      <c r="BP76" s="193"/>
      <c r="BQ76" s="193"/>
      <c r="BR76" s="193"/>
      <c r="BS76" s="193"/>
      <c r="BT76" s="193"/>
      <c r="BU76" s="193"/>
      <c r="BV76" s="194" t="s">
        <v>214</v>
      </c>
      <c r="BW76" s="194"/>
      <c r="BX76" s="194"/>
      <c r="BY76" s="194" t="s">
        <v>232</v>
      </c>
      <c r="BZ76" s="194"/>
      <c r="CA76" s="194"/>
    </row>
    <row r="77" spans="2:79" ht="84.75" customHeight="1" thickBot="1">
      <c r="B77" s="206"/>
      <c r="C77" s="200"/>
      <c r="D77" s="200"/>
      <c r="E77" s="200"/>
      <c r="F77" s="200"/>
      <c r="G77" s="204"/>
      <c r="H77" s="198"/>
      <c r="I77" s="200"/>
      <c r="J77" s="201"/>
      <c r="K77" s="201"/>
      <c r="L77" s="200"/>
      <c r="M77" s="197"/>
      <c r="N77" s="16" t="s">
        <v>63</v>
      </c>
      <c r="O77" s="46">
        <f>P77*O76</f>
        <v>8.9285714285714281E-3</v>
      </c>
      <c r="P77" s="130">
        <f t="shared" si="3"/>
        <v>1</v>
      </c>
      <c r="Q77" s="115"/>
      <c r="R77" s="116"/>
      <c r="S77" s="116"/>
      <c r="T77" s="110"/>
      <c r="U77" s="45"/>
      <c r="V77" s="45"/>
      <c r="W77" s="45"/>
      <c r="X77" s="45"/>
      <c r="Y77" s="115"/>
      <c r="Z77" s="116"/>
      <c r="AA77" s="116"/>
      <c r="AB77" s="110"/>
      <c r="AC77" s="45"/>
      <c r="AD77" s="45"/>
      <c r="AE77" s="45"/>
      <c r="AF77" s="45"/>
      <c r="AG77" s="115"/>
      <c r="AH77" s="116"/>
      <c r="AI77" s="116"/>
      <c r="AJ77" s="110"/>
      <c r="AK77" s="45"/>
      <c r="AL77" s="45"/>
      <c r="AM77" s="45"/>
      <c r="AN77" s="45"/>
      <c r="AO77" s="115"/>
      <c r="AP77" s="116"/>
      <c r="AQ77" s="116"/>
      <c r="AR77" s="110"/>
      <c r="AS77" s="45"/>
      <c r="AT77" s="45"/>
      <c r="AU77" s="45"/>
      <c r="AV77" s="45"/>
      <c r="AW77" s="45"/>
      <c r="AX77" s="45"/>
      <c r="AY77" s="45"/>
      <c r="AZ77" s="45"/>
      <c r="BA77" s="45"/>
      <c r="BB77" s="45"/>
      <c r="BC77" s="45"/>
      <c r="BD77" s="45"/>
      <c r="BE77" s="45"/>
      <c r="BF77" s="45"/>
      <c r="BG77" s="45"/>
      <c r="BH77" s="45"/>
      <c r="BI77" s="45"/>
      <c r="BJ77" s="45"/>
      <c r="BK77" s="45"/>
      <c r="BL77" s="17">
        <v>1</v>
      </c>
      <c r="BM77" s="17"/>
      <c r="BN77" s="17"/>
      <c r="BO77" s="18"/>
      <c r="BP77" s="193"/>
      <c r="BQ77" s="193"/>
      <c r="BR77" s="193"/>
      <c r="BS77" s="193"/>
      <c r="BT77" s="193"/>
      <c r="BU77" s="193"/>
      <c r="BV77" s="194"/>
      <c r="BW77" s="194"/>
      <c r="BX77" s="194"/>
      <c r="BY77" s="194"/>
      <c r="BZ77" s="194"/>
      <c r="CA77" s="194"/>
    </row>
    <row r="78" spans="2:79" ht="84.75" customHeight="1">
      <c r="B78" s="211">
        <v>35</v>
      </c>
      <c r="C78" s="200" t="s">
        <v>169</v>
      </c>
      <c r="D78" s="200" t="s">
        <v>181</v>
      </c>
      <c r="E78" s="200" t="s">
        <v>75</v>
      </c>
      <c r="F78" s="200" t="s">
        <v>171</v>
      </c>
      <c r="G78" s="204" t="s">
        <v>126</v>
      </c>
      <c r="H78" s="198" t="s">
        <v>233</v>
      </c>
      <c r="I78" s="200" t="s">
        <v>234</v>
      </c>
      <c r="J78" s="201" t="s">
        <v>178</v>
      </c>
      <c r="K78" s="201" t="s">
        <v>58</v>
      </c>
      <c r="L78" s="202">
        <v>44105</v>
      </c>
      <c r="M78" s="196">
        <v>44196</v>
      </c>
      <c r="N78" s="16" t="s">
        <v>59</v>
      </c>
      <c r="O78" s="48">
        <v>8.9285714285714281E-3</v>
      </c>
      <c r="P78" s="130">
        <f t="shared" si="3"/>
        <v>1</v>
      </c>
      <c r="Q78" s="111"/>
      <c r="R78" s="14"/>
      <c r="S78" s="14"/>
      <c r="T78" s="112"/>
      <c r="U78" s="14"/>
      <c r="V78" s="14"/>
      <c r="W78" s="14"/>
      <c r="X78" s="141"/>
      <c r="Y78" s="111"/>
      <c r="Z78" s="14"/>
      <c r="AA78" s="14"/>
      <c r="AB78" s="112"/>
      <c r="AC78" s="14"/>
      <c r="AD78" s="11"/>
      <c r="AE78" s="11"/>
      <c r="AF78" s="10"/>
      <c r="AG78" s="158"/>
      <c r="AH78" s="12"/>
      <c r="AI78" s="12"/>
      <c r="AJ78" s="159"/>
      <c r="AK78" s="14"/>
      <c r="AL78" s="11"/>
      <c r="AM78" s="11"/>
      <c r="AN78" s="10"/>
      <c r="AO78" s="158"/>
      <c r="AP78" s="12"/>
      <c r="AQ78" s="12"/>
      <c r="AR78" s="159"/>
      <c r="AS78" s="14"/>
      <c r="AT78" s="11"/>
      <c r="AU78" s="11"/>
      <c r="AV78" s="11"/>
      <c r="AW78" s="12"/>
      <c r="AX78" s="12"/>
      <c r="AY78" s="12"/>
      <c r="AZ78" s="12"/>
      <c r="BA78" s="11"/>
      <c r="BB78" s="11"/>
      <c r="BC78" s="11"/>
      <c r="BD78" s="11"/>
      <c r="BE78" s="12"/>
      <c r="BF78" s="12"/>
      <c r="BG78" s="12"/>
      <c r="BH78" s="12"/>
      <c r="BI78" s="11"/>
      <c r="BJ78" s="11"/>
      <c r="BK78" s="10"/>
      <c r="BL78" s="9">
        <v>1</v>
      </c>
      <c r="BM78" s="17"/>
      <c r="BN78" s="17"/>
      <c r="BO78" s="18"/>
      <c r="BP78" s="193"/>
      <c r="BQ78" s="193"/>
      <c r="BR78" s="193"/>
      <c r="BS78" s="193"/>
      <c r="BT78" s="193"/>
      <c r="BU78" s="193"/>
      <c r="BV78" s="194" t="s">
        <v>214</v>
      </c>
      <c r="BW78" s="194"/>
      <c r="BX78" s="194"/>
      <c r="BY78" s="193" t="s">
        <v>235</v>
      </c>
      <c r="BZ78" s="193"/>
      <c r="CA78" s="193"/>
    </row>
    <row r="79" spans="2:79" ht="84.75" customHeight="1" thickBot="1">
      <c r="B79" s="206"/>
      <c r="C79" s="200"/>
      <c r="D79" s="200"/>
      <c r="E79" s="200"/>
      <c r="F79" s="200"/>
      <c r="G79" s="204"/>
      <c r="H79" s="198"/>
      <c r="I79" s="200"/>
      <c r="J79" s="201"/>
      <c r="K79" s="201"/>
      <c r="L79" s="200"/>
      <c r="M79" s="197"/>
      <c r="N79" s="16" t="s">
        <v>63</v>
      </c>
      <c r="O79" s="46">
        <f>P79*O78</f>
        <v>8.9285714285714281E-3</v>
      </c>
      <c r="P79" s="130">
        <f t="shared" si="3"/>
        <v>1</v>
      </c>
      <c r="Q79" s="115"/>
      <c r="R79" s="116"/>
      <c r="S79" s="116"/>
      <c r="T79" s="110"/>
      <c r="U79" s="45"/>
      <c r="V79" s="45"/>
      <c r="W79" s="45"/>
      <c r="X79" s="45"/>
      <c r="Y79" s="115"/>
      <c r="Z79" s="116"/>
      <c r="AA79" s="116"/>
      <c r="AB79" s="110"/>
      <c r="AC79" s="45"/>
      <c r="AD79" s="45"/>
      <c r="AE79" s="45"/>
      <c r="AF79" s="45"/>
      <c r="AG79" s="115"/>
      <c r="AH79" s="116"/>
      <c r="AI79" s="116"/>
      <c r="AJ79" s="110"/>
      <c r="AK79" s="45"/>
      <c r="AL79" s="45"/>
      <c r="AM79" s="45"/>
      <c r="AN79" s="45"/>
      <c r="AO79" s="115"/>
      <c r="AP79" s="116"/>
      <c r="AQ79" s="116"/>
      <c r="AR79" s="110"/>
      <c r="AS79" s="45"/>
      <c r="AT79" s="45"/>
      <c r="AU79" s="45"/>
      <c r="AV79" s="45"/>
      <c r="AW79" s="45"/>
      <c r="AX79" s="45"/>
      <c r="AY79" s="45"/>
      <c r="AZ79" s="45"/>
      <c r="BA79" s="45"/>
      <c r="BB79" s="45"/>
      <c r="BC79" s="45"/>
      <c r="BD79" s="45"/>
      <c r="BE79" s="45"/>
      <c r="BF79" s="45"/>
      <c r="BG79" s="45"/>
      <c r="BH79" s="45"/>
      <c r="BI79" s="45"/>
      <c r="BJ79" s="45"/>
      <c r="BK79" s="45"/>
      <c r="BL79" s="17">
        <v>1</v>
      </c>
      <c r="BM79" s="17"/>
      <c r="BN79" s="17"/>
      <c r="BO79" s="18"/>
      <c r="BP79" s="193"/>
      <c r="BQ79" s="193"/>
      <c r="BR79" s="193"/>
      <c r="BS79" s="193"/>
      <c r="BT79" s="193"/>
      <c r="BU79" s="193"/>
      <c r="BV79" s="194"/>
      <c r="BW79" s="194"/>
      <c r="BX79" s="194"/>
      <c r="BY79" s="193"/>
      <c r="BZ79" s="193"/>
      <c r="CA79" s="193"/>
    </row>
    <row r="80" spans="2:79" ht="84.75" customHeight="1">
      <c r="B80" s="211">
        <v>37</v>
      </c>
      <c r="C80" s="200" t="s">
        <v>85</v>
      </c>
      <c r="D80" s="200" t="s">
        <v>86</v>
      </c>
      <c r="E80" s="200" t="s">
        <v>87</v>
      </c>
      <c r="F80" s="200" t="s">
        <v>164</v>
      </c>
      <c r="G80" s="204" t="s">
        <v>126</v>
      </c>
      <c r="H80" s="198" t="s">
        <v>236</v>
      </c>
      <c r="I80" s="200" t="s">
        <v>237</v>
      </c>
      <c r="J80" s="201" t="s">
        <v>200</v>
      </c>
      <c r="K80" s="201" t="s">
        <v>58</v>
      </c>
      <c r="L80" s="202">
        <v>44105</v>
      </c>
      <c r="M80" s="196">
        <v>44196</v>
      </c>
      <c r="N80" s="16" t="s">
        <v>59</v>
      </c>
      <c r="O80" s="48">
        <v>8.9285714285714281E-3</v>
      </c>
      <c r="P80" s="130">
        <f t="shared" si="3"/>
        <v>1</v>
      </c>
      <c r="Q80" s="111"/>
      <c r="R80" s="14"/>
      <c r="S80" s="14"/>
      <c r="T80" s="112"/>
      <c r="U80" s="14"/>
      <c r="V80" s="14"/>
      <c r="W80" s="14"/>
      <c r="X80" s="141"/>
      <c r="Y80" s="111"/>
      <c r="Z80" s="14"/>
      <c r="AA80" s="14"/>
      <c r="AB80" s="112"/>
      <c r="AC80" s="14"/>
      <c r="AD80" s="11"/>
      <c r="AE80" s="11"/>
      <c r="AF80" s="10"/>
      <c r="AG80" s="158"/>
      <c r="AH80" s="12"/>
      <c r="AI80" s="12"/>
      <c r="AJ80" s="159"/>
      <c r="AK80" s="14"/>
      <c r="AL80" s="11"/>
      <c r="AM80" s="11"/>
      <c r="AN80" s="10"/>
      <c r="AO80" s="158"/>
      <c r="AP80" s="12"/>
      <c r="AQ80" s="12"/>
      <c r="AR80" s="159"/>
      <c r="AS80" s="14"/>
      <c r="AT80" s="11"/>
      <c r="AU80" s="11"/>
      <c r="AV80" s="11"/>
      <c r="AW80" s="12"/>
      <c r="AX80" s="12"/>
      <c r="AY80" s="12"/>
      <c r="AZ80" s="12"/>
      <c r="BA80" s="11"/>
      <c r="BB80" s="11"/>
      <c r="BC80" s="11"/>
      <c r="BD80" s="11"/>
      <c r="BE80" s="12"/>
      <c r="BF80" s="12"/>
      <c r="BG80" s="12"/>
      <c r="BH80" s="12"/>
      <c r="BI80" s="11"/>
      <c r="BJ80" s="11"/>
      <c r="BK80" s="10"/>
      <c r="BL80" s="9">
        <v>1</v>
      </c>
      <c r="BM80" s="17"/>
      <c r="BN80" s="17"/>
      <c r="BO80" s="18"/>
      <c r="BP80" s="193"/>
      <c r="BQ80" s="193"/>
      <c r="BR80" s="193"/>
      <c r="BS80" s="193"/>
      <c r="BT80" s="193"/>
      <c r="BU80" s="193"/>
      <c r="BV80" s="194" t="s">
        <v>238</v>
      </c>
      <c r="BW80" s="194"/>
      <c r="BX80" s="194"/>
      <c r="BY80" s="194" t="s">
        <v>239</v>
      </c>
      <c r="BZ80" s="194"/>
      <c r="CA80" s="194"/>
    </row>
    <row r="81" spans="1:79" ht="84.75" customHeight="1" thickBot="1">
      <c r="B81" s="206"/>
      <c r="C81" s="200"/>
      <c r="D81" s="200"/>
      <c r="E81" s="200"/>
      <c r="F81" s="200"/>
      <c r="G81" s="204"/>
      <c r="H81" s="198"/>
      <c r="I81" s="200"/>
      <c r="J81" s="201"/>
      <c r="K81" s="201"/>
      <c r="L81" s="200"/>
      <c r="M81" s="197"/>
      <c r="N81" s="16" t="s">
        <v>63</v>
      </c>
      <c r="O81" s="46">
        <f>P81*O80</f>
        <v>8.9285714285714281E-3</v>
      </c>
      <c r="P81" s="130">
        <f>SUM(Q81:BO81)</f>
        <v>1</v>
      </c>
      <c r="Q81" s="115"/>
      <c r="R81" s="116"/>
      <c r="S81" s="116"/>
      <c r="T81" s="110"/>
      <c r="U81" s="45"/>
      <c r="V81" s="45"/>
      <c r="W81" s="45"/>
      <c r="X81" s="45"/>
      <c r="Y81" s="115"/>
      <c r="Z81" s="116"/>
      <c r="AA81" s="116"/>
      <c r="AB81" s="110"/>
      <c r="AC81" s="45"/>
      <c r="AD81" s="45"/>
      <c r="AE81" s="45"/>
      <c r="AF81" s="45"/>
      <c r="AG81" s="115"/>
      <c r="AH81" s="116"/>
      <c r="AI81" s="116"/>
      <c r="AJ81" s="110"/>
      <c r="AK81" s="45"/>
      <c r="AL81" s="45"/>
      <c r="AM81" s="45"/>
      <c r="AN81" s="45"/>
      <c r="AO81" s="115"/>
      <c r="AP81" s="116"/>
      <c r="AQ81" s="116"/>
      <c r="AR81" s="110"/>
      <c r="AS81" s="45"/>
      <c r="AT81" s="45"/>
      <c r="AU81" s="45"/>
      <c r="AV81" s="45"/>
      <c r="AW81" s="45"/>
      <c r="AX81" s="45"/>
      <c r="AY81" s="45"/>
      <c r="AZ81" s="45"/>
      <c r="BA81" s="45"/>
      <c r="BB81" s="45">
        <v>0.5</v>
      </c>
      <c r="BC81" s="45"/>
      <c r="BD81" s="45"/>
      <c r="BE81" s="45"/>
      <c r="BF81" s="45"/>
      <c r="BG81" s="45"/>
      <c r="BH81" s="45"/>
      <c r="BI81" s="45">
        <v>0.5</v>
      </c>
      <c r="BJ81" s="45"/>
      <c r="BK81" s="45"/>
      <c r="BL81" s="17"/>
      <c r="BM81" s="17"/>
      <c r="BN81" s="17"/>
      <c r="BO81" s="18"/>
      <c r="BP81" s="193"/>
      <c r="BQ81" s="193"/>
      <c r="BR81" s="193"/>
      <c r="BS81" s="193"/>
      <c r="BT81" s="193"/>
      <c r="BU81" s="193"/>
      <c r="BV81" s="194"/>
      <c r="BW81" s="194"/>
      <c r="BX81" s="194"/>
      <c r="BY81" s="194"/>
      <c r="BZ81" s="194"/>
      <c r="CA81" s="194"/>
    </row>
    <row r="82" spans="1:79" ht="84.75" customHeight="1">
      <c r="B82" s="211">
        <v>38</v>
      </c>
      <c r="C82" s="200" t="s">
        <v>85</v>
      </c>
      <c r="D82" s="200" t="s">
        <v>86</v>
      </c>
      <c r="E82" s="200" t="s">
        <v>87</v>
      </c>
      <c r="F82" s="200" t="s">
        <v>164</v>
      </c>
      <c r="G82" s="204" t="s">
        <v>126</v>
      </c>
      <c r="H82" s="198" t="s">
        <v>240</v>
      </c>
      <c r="I82" s="200" t="s">
        <v>241</v>
      </c>
      <c r="J82" s="201" t="s">
        <v>242</v>
      </c>
      <c r="K82" s="201" t="s">
        <v>58</v>
      </c>
      <c r="L82" s="202">
        <v>44105</v>
      </c>
      <c r="M82" s="196">
        <v>44196</v>
      </c>
      <c r="N82" s="16" t="s">
        <v>59</v>
      </c>
      <c r="O82" s="48">
        <v>8.9285714285714281E-3</v>
      </c>
      <c r="P82" s="130">
        <f t="shared" si="3"/>
        <v>1</v>
      </c>
      <c r="Q82" s="111"/>
      <c r="R82" s="14"/>
      <c r="S82" s="14"/>
      <c r="T82" s="112"/>
      <c r="U82" s="14"/>
      <c r="V82" s="14"/>
      <c r="W82" s="14"/>
      <c r="X82" s="141"/>
      <c r="Y82" s="111"/>
      <c r="Z82" s="14"/>
      <c r="AA82" s="14"/>
      <c r="AB82" s="112"/>
      <c r="AC82" s="14"/>
      <c r="AD82" s="11"/>
      <c r="AE82" s="11"/>
      <c r="AF82" s="10"/>
      <c r="AG82" s="158"/>
      <c r="AH82" s="12"/>
      <c r="AI82" s="12"/>
      <c r="AJ82" s="159"/>
      <c r="AK82" s="14"/>
      <c r="AL82" s="11"/>
      <c r="AM82" s="11"/>
      <c r="AN82" s="10"/>
      <c r="AO82" s="158"/>
      <c r="AP82" s="12"/>
      <c r="AQ82" s="12"/>
      <c r="AR82" s="159"/>
      <c r="AS82" s="14"/>
      <c r="AT82" s="11"/>
      <c r="AU82" s="11"/>
      <c r="AV82" s="11"/>
      <c r="AW82" s="12"/>
      <c r="AX82" s="12"/>
      <c r="AY82" s="12"/>
      <c r="AZ82" s="12"/>
      <c r="BA82" s="11"/>
      <c r="BB82" s="11"/>
      <c r="BC82" s="11"/>
      <c r="BD82" s="11"/>
      <c r="BE82" s="12"/>
      <c r="BF82" s="12"/>
      <c r="BG82" s="12"/>
      <c r="BH82" s="12"/>
      <c r="BI82" s="11"/>
      <c r="BJ82" s="11"/>
      <c r="BK82" s="10"/>
      <c r="BL82" s="9">
        <v>1</v>
      </c>
      <c r="BM82" s="17"/>
      <c r="BN82" s="17"/>
      <c r="BO82" s="18"/>
      <c r="BP82" s="193"/>
      <c r="BQ82" s="193"/>
      <c r="BR82" s="193"/>
      <c r="BS82" s="193"/>
      <c r="BT82" s="193"/>
      <c r="BU82" s="193"/>
      <c r="BV82" s="194" t="s">
        <v>214</v>
      </c>
      <c r="BW82" s="194"/>
      <c r="BX82" s="194"/>
      <c r="BY82" s="193" t="s">
        <v>243</v>
      </c>
      <c r="BZ82" s="193"/>
      <c r="CA82" s="193"/>
    </row>
    <row r="83" spans="1:79" ht="84.75" customHeight="1" thickBot="1">
      <c r="B83" s="206"/>
      <c r="C83" s="200"/>
      <c r="D83" s="200"/>
      <c r="E83" s="200"/>
      <c r="F83" s="200"/>
      <c r="G83" s="204"/>
      <c r="H83" s="198"/>
      <c r="I83" s="200"/>
      <c r="J83" s="201"/>
      <c r="K83" s="201"/>
      <c r="L83" s="200"/>
      <c r="M83" s="197"/>
      <c r="N83" s="16" t="s">
        <v>63</v>
      </c>
      <c r="O83" s="46">
        <f>P83*O82</f>
        <v>8.9285714285714281E-3</v>
      </c>
      <c r="P83" s="130">
        <f t="shared" si="3"/>
        <v>1</v>
      </c>
      <c r="Q83" s="115"/>
      <c r="R83" s="116"/>
      <c r="S83" s="116"/>
      <c r="T83" s="110"/>
      <c r="U83" s="45"/>
      <c r="V83" s="45"/>
      <c r="W83" s="45"/>
      <c r="X83" s="45"/>
      <c r="Y83" s="115"/>
      <c r="Z83" s="116"/>
      <c r="AA83" s="116"/>
      <c r="AB83" s="110"/>
      <c r="AC83" s="45"/>
      <c r="AD83" s="45"/>
      <c r="AE83" s="45"/>
      <c r="AF83" s="45"/>
      <c r="AG83" s="115"/>
      <c r="AH83" s="116"/>
      <c r="AI83" s="116"/>
      <c r="AJ83" s="110"/>
      <c r="AK83" s="45"/>
      <c r="AL83" s="45"/>
      <c r="AM83" s="45"/>
      <c r="AN83" s="45"/>
      <c r="AO83" s="115"/>
      <c r="AP83" s="116"/>
      <c r="AQ83" s="116"/>
      <c r="AR83" s="110"/>
      <c r="AS83" s="45"/>
      <c r="AT83" s="45"/>
      <c r="AU83" s="45"/>
      <c r="AV83" s="45"/>
      <c r="AW83" s="45"/>
      <c r="AX83" s="45"/>
      <c r="AY83" s="45"/>
      <c r="AZ83" s="45"/>
      <c r="BA83" s="45"/>
      <c r="BB83" s="45"/>
      <c r="BC83" s="45"/>
      <c r="BD83" s="45"/>
      <c r="BE83" s="45"/>
      <c r="BF83" s="45"/>
      <c r="BG83" s="45"/>
      <c r="BH83" s="45"/>
      <c r="BI83" s="45"/>
      <c r="BJ83" s="45"/>
      <c r="BK83" s="45"/>
      <c r="BL83" s="17">
        <v>1</v>
      </c>
      <c r="BM83" s="17"/>
      <c r="BN83" s="17"/>
      <c r="BO83" s="18"/>
      <c r="BP83" s="193"/>
      <c r="BQ83" s="193"/>
      <c r="BR83" s="193"/>
      <c r="BS83" s="193"/>
      <c r="BT83" s="193"/>
      <c r="BU83" s="193"/>
      <c r="BV83" s="194"/>
      <c r="BW83" s="194"/>
      <c r="BX83" s="194"/>
      <c r="BY83" s="193"/>
      <c r="BZ83" s="193"/>
      <c r="CA83" s="193"/>
    </row>
    <row r="84" spans="1:79" ht="114.75" customHeight="1">
      <c r="B84" s="211">
        <v>39</v>
      </c>
      <c r="C84" s="200" t="s">
        <v>85</v>
      </c>
      <c r="D84" s="200" t="s">
        <v>86</v>
      </c>
      <c r="E84" s="200" t="s">
        <v>101</v>
      </c>
      <c r="F84" s="200" t="s">
        <v>102</v>
      </c>
      <c r="G84" s="204" t="s">
        <v>126</v>
      </c>
      <c r="H84" s="198" t="s">
        <v>244</v>
      </c>
      <c r="I84" s="200" t="s">
        <v>245</v>
      </c>
      <c r="J84" s="201" t="s">
        <v>213</v>
      </c>
      <c r="K84" s="201" t="s">
        <v>58</v>
      </c>
      <c r="L84" s="202">
        <v>44105</v>
      </c>
      <c r="M84" s="196">
        <v>44196</v>
      </c>
      <c r="N84" s="16" t="s">
        <v>59</v>
      </c>
      <c r="O84" s="48">
        <v>8.9285714285714281E-3</v>
      </c>
      <c r="P84" s="130">
        <f t="shared" si="3"/>
        <v>1</v>
      </c>
      <c r="Q84" s="111"/>
      <c r="R84" s="14"/>
      <c r="S84" s="14"/>
      <c r="T84" s="112"/>
      <c r="U84" s="14"/>
      <c r="V84" s="14"/>
      <c r="W84" s="14"/>
      <c r="X84" s="141"/>
      <c r="Y84" s="111"/>
      <c r="Z84" s="14"/>
      <c r="AA84" s="14"/>
      <c r="AB84" s="112"/>
      <c r="AC84" s="14"/>
      <c r="AD84" s="14"/>
      <c r="AE84" s="11"/>
      <c r="AF84" s="10"/>
      <c r="AG84" s="111"/>
      <c r="AH84" s="12"/>
      <c r="AI84" s="12"/>
      <c r="AJ84" s="159"/>
      <c r="AK84" s="170"/>
      <c r="AL84" s="11"/>
      <c r="AM84" s="11"/>
      <c r="AN84" s="10"/>
      <c r="AO84" s="111"/>
      <c r="AP84" s="12"/>
      <c r="AQ84" s="12"/>
      <c r="AR84" s="171">
        <v>1</v>
      </c>
      <c r="AS84" s="170"/>
      <c r="AT84" s="11"/>
      <c r="AU84" s="11"/>
      <c r="AV84" s="11"/>
      <c r="AW84" s="11"/>
      <c r="AX84" s="12"/>
      <c r="AY84" s="12"/>
      <c r="AZ84" s="12"/>
      <c r="BA84" s="12"/>
      <c r="BB84" s="11"/>
      <c r="BC84" s="11"/>
      <c r="BD84" s="11"/>
      <c r="BE84" s="11"/>
      <c r="BF84" s="12"/>
      <c r="BG84" s="12"/>
      <c r="BH84" s="12"/>
      <c r="BI84" s="12"/>
      <c r="BJ84" s="11"/>
      <c r="BK84" s="11"/>
      <c r="BL84" s="10"/>
      <c r="BM84" s="17"/>
      <c r="BN84" s="17"/>
      <c r="BO84" s="18"/>
      <c r="BP84" s="193"/>
      <c r="BQ84" s="193"/>
      <c r="BR84" s="193"/>
      <c r="BS84" s="193"/>
      <c r="BT84" s="193"/>
      <c r="BU84" s="193"/>
      <c r="BV84" s="193" t="s">
        <v>246</v>
      </c>
      <c r="BW84" s="193"/>
      <c r="BX84" s="193"/>
      <c r="BY84" s="193"/>
      <c r="BZ84" s="193"/>
      <c r="CA84" s="193"/>
    </row>
    <row r="85" spans="1:79" ht="84.75" customHeight="1" thickBot="1">
      <c r="B85" s="206"/>
      <c r="C85" s="200"/>
      <c r="D85" s="200"/>
      <c r="E85" s="200"/>
      <c r="F85" s="200"/>
      <c r="G85" s="204"/>
      <c r="H85" s="198"/>
      <c r="I85" s="200"/>
      <c r="J85" s="201"/>
      <c r="K85" s="201"/>
      <c r="L85" s="200"/>
      <c r="M85" s="197"/>
      <c r="N85" s="16" t="s">
        <v>63</v>
      </c>
      <c r="O85" s="46">
        <f>P85*O84</f>
        <v>8.9285714285714281E-3</v>
      </c>
      <c r="P85" s="130">
        <f t="shared" si="3"/>
        <v>1</v>
      </c>
      <c r="Q85" s="115"/>
      <c r="R85" s="116"/>
      <c r="S85" s="116"/>
      <c r="T85" s="110"/>
      <c r="U85" s="45"/>
      <c r="V85" s="45"/>
      <c r="W85" s="45"/>
      <c r="X85" s="45"/>
      <c r="Y85" s="115"/>
      <c r="Z85" s="116"/>
      <c r="AA85" s="116"/>
      <c r="AB85" s="110"/>
      <c r="AC85" s="45"/>
      <c r="AD85" s="45"/>
      <c r="AE85" s="45"/>
      <c r="AF85" s="45"/>
      <c r="AG85" s="115"/>
      <c r="AH85" s="116"/>
      <c r="AI85" s="116"/>
      <c r="AJ85" s="110"/>
      <c r="AK85" s="45"/>
      <c r="AL85" s="45"/>
      <c r="AM85" s="45"/>
      <c r="AN85" s="45"/>
      <c r="AO85" s="115"/>
      <c r="AP85" s="116"/>
      <c r="AQ85" s="116"/>
      <c r="AR85" s="110">
        <v>1</v>
      </c>
      <c r="AS85" s="45"/>
      <c r="AT85" s="45"/>
      <c r="AU85" s="45"/>
      <c r="AV85" s="45"/>
      <c r="AW85" s="45"/>
      <c r="AX85" s="45"/>
      <c r="AY85" s="45"/>
      <c r="AZ85" s="45"/>
      <c r="BA85" s="45"/>
      <c r="BB85" s="45"/>
      <c r="BC85" s="45"/>
      <c r="BD85" s="45"/>
      <c r="BE85" s="45"/>
      <c r="BF85" s="45"/>
      <c r="BG85" s="45"/>
      <c r="BH85" s="45"/>
      <c r="BI85" s="45"/>
      <c r="BJ85" s="45"/>
      <c r="BK85" s="45"/>
      <c r="BL85" s="17"/>
      <c r="BM85" s="17"/>
      <c r="BN85" s="17"/>
      <c r="BO85" s="18"/>
      <c r="BP85" s="193"/>
      <c r="BQ85" s="193"/>
      <c r="BR85" s="193"/>
      <c r="BS85" s="193"/>
      <c r="BT85" s="193"/>
      <c r="BU85" s="193"/>
      <c r="BV85" s="193"/>
      <c r="BW85" s="193"/>
      <c r="BX85" s="193"/>
      <c r="BY85" s="193"/>
      <c r="BZ85" s="193"/>
      <c r="CA85" s="193"/>
    </row>
    <row r="86" spans="1:79" ht="84.75" customHeight="1">
      <c r="B86" s="211">
        <v>40</v>
      </c>
      <c r="C86" s="200" t="s">
        <v>99</v>
      </c>
      <c r="D86" s="200" t="s">
        <v>100</v>
      </c>
      <c r="E86" s="200" t="s">
        <v>101</v>
      </c>
      <c r="F86" s="200" t="s">
        <v>102</v>
      </c>
      <c r="G86" s="204" t="s">
        <v>126</v>
      </c>
      <c r="H86" s="198" t="s">
        <v>247</v>
      </c>
      <c r="I86" s="199" t="s">
        <v>248</v>
      </c>
      <c r="J86" s="218" t="s">
        <v>213</v>
      </c>
      <c r="K86" s="201" t="s">
        <v>58</v>
      </c>
      <c r="L86" s="219">
        <v>44105</v>
      </c>
      <c r="M86" s="196">
        <v>44196</v>
      </c>
      <c r="N86" s="16" t="s">
        <v>59</v>
      </c>
      <c r="O86" s="48">
        <v>8.9285714285714281E-3</v>
      </c>
      <c r="P86" s="130">
        <f t="shared" si="3"/>
        <v>1</v>
      </c>
      <c r="Q86" s="111"/>
      <c r="R86" s="14"/>
      <c r="S86" s="14"/>
      <c r="T86" s="112"/>
      <c r="U86" s="14"/>
      <c r="V86" s="14"/>
      <c r="W86" s="14"/>
      <c r="X86" s="141"/>
      <c r="Y86" s="111"/>
      <c r="Z86" s="14"/>
      <c r="AA86" s="14"/>
      <c r="AB86" s="112"/>
      <c r="AC86" s="14"/>
      <c r="AD86" s="14"/>
      <c r="AE86" s="11"/>
      <c r="AF86" s="10"/>
      <c r="AG86" s="111"/>
      <c r="AH86" s="12"/>
      <c r="AI86" s="12"/>
      <c r="AJ86" s="159"/>
      <c r="AK86" s="170"/>
      <c r="AL86" s="11"/>
      <c r="AM86" s="11"/>
      <c r="AN86" s="10"/>
      <c r="AO86" s="111"/>
      <c r="AP86" s="12"/>
      <c r="AQ86" s="12"/>
      <c r="AR86" s="171">
        <v>1</v>
      </c>
      <c r="AS86" s="170"/>
      <c r="AT86" s="11"/>
      <c r="AU86" s="11"/>
      <c r="AV86" s="11"/>
      <c r="AW86" s="11"/>
      <c r="AX86" s="12"/>
      <c r="AY86" s="12"/>
      <c r="AZ86" s="12"/>
      <c r="BA86" s="12"/>
      <c r="BB86" s="11"/>
      <c r="BC86" s="11"/>
      <c r="BD86" s="11"/>
      <c r="BE86" s="11"/>
      <c r="BF86" s="12"/>
      <c r="BG86" s="12"/>
      <c r="BH86" s="12"/>
      <c r="BI86" s="12"/>
      <c r="BJ86" s="11"/>
      <c r="BK86" s="11"/>
      <c r="BL86" s="10"/>
      <c r="BM86" s="17"/>
      <c r="BN86" s="17"/>
      <c r="BO86" s="18"/>
      <c r="BP86" s="193"/>
      <c r="BQ86" s="193"/>
      <c r="BR86" s="193"/>
      <c r="BS86" s="193"/>
      <c r="BT86" s="193"/>
      <c r="BU86" s="193"/>
      <c r="BV86" s="193" t="s">
        <v>249</v>
      </c>
      <c r="BW86" s="193"/>
      <c r="BX86" s="193"/>
      <c r="BY86" s="193"/>
      <c r="BZ86" s="193"/>
      <c r="CA86" s="193"/>
    </row>
    <row r="87" spans="1:79" ht="84.75" customHeight="1" thickBot="1">
      <c r="B87" s="206"/>
      <c r="C87" s="200"/>
      <c r="D87" s="200"/>
      <c r="E87" s="200"/>
      <c r="F87" s="200"/>
      <c r="G87" s="204"/>
      <c r="H87" s="198"/>
      <c r="I87" s="200"/>
      <c r="J87" s="201"/>
      <c r="K87" s="201"/>
      <c r="L87" s="200"/>
      <c r="M87" s="197"/>
      <c r="N87" s="16" t="s">
        <v>63</v>
      </c>
      <c r="O87" s="46">
        <f>P87*O86</f>
        <v>8.9285714285714281E-3</v>
      </c>
      <c r="P87" s="130">
        <f t="shared" si="3"/>
        <v>1</v>
      </c>
      <c r="Q87" s="115"/>
      <c r="R87" s="116"/>
      <c r="S87" s="116"/>
      <c r="T87" s="110"/>
      <c r="U87" s="45"/>
      <c r="V87" s="45"/>
      <c r="W87" s="45"/>
      <c r="X87" s="45"/>
      <c r="Y87" s="115"/>
      <c r="Z87" s="116"/>
      <c r="AA87" s="116"/>
      <c r="AB87" s="110"/>
      <c r="AC87" s="45"/>
      <c r="AD87" s="45"/>
      <c r="AE87" s="45"/>
      <c r="AF87" s="45"/>
      <c r="AG87" s="115"/>
      <c r="AH87" s="116"/>
      <c r="AI87" s="116"/>
      <c r="AJ87" s="110"/>
      <c r="AK87" s="45"/>
      <c r="AL87" s="45"/>
      <c r="AM87" s="45"/>
      <c r="AN87" s="45"/>
      <c r="AO87" s="115"/>
      <c r="AP87" s="116"/>
      <c r="AQ87" s="116"/>
      <c r="AR87" s="110">
        <v>1</v>
      </c>
      <c r="AS87" s="45"/>
      <c r="AT87" s="45"/>
      <c r="AU87" s="45"/>
      <c r="AV87" s="45"/>
      <c r="AW87" s="45"/>
      <c r="AX87" s="45"/>
      <c r="AY87" s="45"/>
      <c r="AZ87" s="45"/>
      <c r="BA87" s="45"/>
      <c r="BB87" s="45"/>
      <c r="BC87" s="45"/>
      <c r="BD87" s="45"/>
      <c r="BE87" s="45"/>
      <c r="BF87" s="45"/>
      <c r="BG87" s="45"/>
      <c r="BH87" s="45"/>
      <c r="BI87" s="45"/>
      <c r="BJ87" s="45"/>
      <c r="BK87" s="45"/>
      <c r="BL87" s="17"/>
      <c r="BM87" s="17"/>
      <c r="BN87" s="17"/>
      <c r="BO87" s="18"/>
      <c r="BP87" s="193"/>
      <c r="BQ87" s="193"/>
      <c r="BR87" s="193"/>
      <c r="BS87" s="193"/>
      <c r="BT87" s="193"/>
      <c r="BU87" s="193"/>
      <c r="BV87" s="193"/>
      <c r="BW87" s="193"/>
      <c r="BX87" s="193"/>
      <c r="BY87" s="193"/>
      <c r="BZ87" s="193"/>
      <c r="CA87" s="193"/>
    </row>
    <row r="88" spans="1:79" ht="84.75" customHeight="1">
      <c r="B88" s="211">
        <v>42</v>
      </c>
      <c r="C88" s="200" t="s">
        <v>99</v>
      </c>
      <c r="D88" s="200" t="s">
        <v>100</v>
      </c>
      <c r="E88" s="200" t="s">
        <v>101</v>
      </c>
      <c r="F88" s="200" t="s">
        <v>102</v>
      </c>
      <c r="G88" s="204" t="s">
        <v>126</v>
      </c>
      <c r="H88" s="198" t="s">
        <v>250</v>
      </c>
      <c r="I88" s="200" t="s">
        <v>251</v>
      </c>
      <c r="J88" s="201" t="s">
        <v>213</v>
      </c>
      <c r="K88" s="218" t="s">
        <v>58</v>
      </c>
      <c r="L88" s="202">
        <v>44105</v>
      </c>
      <c r="M88" s="196">
        <v>44196</v>
      </c>
      <c r="N88" s="16" t="s">
        <v>59</v>
      </c>
      <c r="O88" s="48">
        <v>8.9285714285714281E-3</v>
      </c>
      <c r="P88" s="130">
        <f t="shared" si="3"/>
        <v>1</v>
      </c>
      <c r="Q88" s="111"/>
      <c r="R88" s="14"/>
      <c r="S88" s="14"/>
      <c r="T88" s="112"/>
      <c r="U88" s="14"/>
      <c r="V88" s="14"/>
      <c r="W88" s="14"/>
      <c r="X88" s="141"/>
      <c r="Y88" s="111"/>
      <c r="Z88" s="14"/>
      <c r="AA88" s="14"/>
      <c r="AB88" s="112"/>
      <c r="AC88" s="14"/>
      <c r="AD88" s="14"/>
      <c r="AE88" s="11"/>
      <c r="AF88" s="10"/>
      <c r="AG88" s="111"/>
      <c r="AH88" s="12"/>
      <c r="AI88" s="12"/>
      <c r="AJ88" s="159"/>
      <c r="AK88" s="170"/>
      <c r="AL88" s="11"/>
      <c r="AM88" s="11"/>
      <c r="AN88" s="10"/>
      <c r="AO88" s="111"/>
      <c r="AP88" s="12"/>
      <c r="AQ88" s="12"/>
      <c r="AR88" s="159"/>
      <c r="AS88" s="170"/>
      <c r="AT88" s="11"/>
      <c r="AU88" s="11"/>
      <c r="AV88" s="11"/>
      <c r="AW88" s="11"/>
      <c r="AX88" s="12"/>
      <c r="AY88" s="12"/>
      <c r="AZ88" s="12"/>
      <c r="BA88" s="12"/>
      <c r="BB88" s="11"/>
      <c r="BC88" s="11"/>
      <c r="BD88" s="11"/>
      <c r="BE88" s="11"/>
      <c r="BF88" s="12"/>
      <c r="BG88" s="12"/>
      <c r="BH88" s="12"/>
      <c r="BI88" s="12"/>
      <c r="BJ88" s="11"/>
      <c r="BK88" s="11"/>
      <c r="BL88" s="10">
        <v>1</v>
      </c>
      <c r="BM88" s="17"/>
      <c r="BN88" s="17"/>
      <c r="BO88" s="18"/>
      <c r="BP88" s="193"/>
      <c r="BQ88" s="193"/>
      <c r="BR88" s="193"/>
      <c r="BS88" s="193"/>
      <c r="BT88" s="193"/>
      <c r="BU88" s="193"/>
      <c r="BV88" s="194" t="s">
        <v>214</v>
      </c>
      <c r="BW88" s="194"/>
      <c r="BX88" s="194"/>
      <c r="BY88" s="193" t="s">
        <v>252</v>
      </c>
      <c r="BZ88" s="193"/>
      <c r="CA88" s="193"/>
    </row>
    <row r="89" spans="1:79" ht="84.75" customHeight="1" thickBot="1">
      <c r="B89" s="215"/>
      <c r="C89" s="209"/>
      <c r="D89" s="209"/>
      <c r="E89" s="209"/>
      <c r="F89" s="209"/>
      <c r="G89" s="207"/>
      <c r="H89" s="208"/>
      <c r="I89" s="209"/>
      <c r="J89" s="210"/>
      <c r="K89" s="201"/>
      <c r="L89" s="209"/>
      <c r="M89" s="203"/>
      <c r="N89" s="47" t="s">
        <v>63</v>
      </c>
      <c r="O89" s="46">
        <f>P89*O88</f>
        <v>8.9285714285714281E-3</v>
      </c>
      <c r="P89" s="131">
        <f t="shared" si="3"/>
        <v>1</v>
      </c>
      <c r="Q89" s="115"/>
      <c r="R89" s="116"/>
      <c r="S89" s="116"/>
      <c r="T89" s="110"/>
      <c r="U89" s="45"/>
      <c r="V89" s="45"/>
      <c r="W89" s="45"/>
      <c r="X89" s="45"/>
      <c r="Y89" s="115"/>
      <c r="Z89" s="116"/>
      <c r="AA89" s="116"/>
      <c r="AB89" s="110"/>
      <c r="AC89" s="45"/>
      <c r="AD89" s="45"/>
      <c r="AE89" s="45"/>
      <c r="AF89" s="45"/>
      <c r="AG89" s="115"/>
      <c r="AH89" s="116"/>
      <c r="AI89" s="116"/>
      <c r="AJ89" s="110"/>
      <c r="AK89" s="45"/>
      <c r="AL89" s="45"/>
      <c r="AM89" s="45"/>
      <c r="AN89" s="45"/>
      <c r="AO89" s="115"/>
      <c r="AP89" s="116"/>
      <c r="AQ89" s="116"/>
      <c r="AR89" s="110"/>
      <c r="AS89" s="45"/>
      <c r="AT89" s="45"/>
      <c r="AU89" s="45"/>
      <c r="AV89" s="45"/>
      <c r="AW89" s="45"/>
      <c r="AX89" s="45"/>
      <c r="AY89" s="45"/>
      <c r="AZ89" s="45"/>
      <c r="BA89" s="45"/>
      <c r="BB89" s="45"/>
      <c r="BC89" s="45"/>
      <c r="BD89" s="45"/>
      <c r="BE89" s="45"/>
      <c r="BF89" s="45"/>
      <c r="BG89" s="45"/>
      <c r="BH89" s="45"/>
      <c r="BI89" s="45"/>
      <c r="BJ89" s="45"/>
      <c r="BK89" s="45"/>
      <c r="BL89" s="44">
        <v>1</v>
      </c>
      <c r="BM89" s="44"/>
      <c r="BN89" s="44"/>
      <c r="BO89" s="179"/>
      <c r="BP89" s="193"/>
      <c r="BQ89" s="193"/>
      <c r="BR89" s="193"/>
      <c r="BS89" s="193"/>
      <c r="BT89" s="193"/>
      <c r="BU89" s="193"/>
      <c r="BV89" s="194"/>
      <c r="BW89" s="194"/>
      <c r="BX89" s="194"/>
      <c r="BY89" s="193"/>
      <c r="BZ89" s="193"/>
      <c r="CA89" s="193"/>
    </row>
    <row r="90" spans="1:79" ht="84.75" customHeight="1">
      <c r="A90" s="43"/>
      <c r="B90" s="205">
        <v>43</v>
      </c>
      <c r="C90" s="214" t="s">
        <v>85</v>
      </c>
      <c r="D90" s="214" t="s">
        <v>86</v>
      </c>
      <c r="E90" s="214" t="s">
        <v>135</v>
      </c>
      <c r="F90" s="214" t="s">
        <v>88</v>
      </c>
      <c r="G90" s="249" t="s">
        <v>253</v>
      </c>
      <c r="H90" s="212" t="s">
        <v>254</v>
      </c>
      <c r="I90" s="213" t="s">
        <v>255</v>
      </c>
      <c r="J90" s="214" t="s">
        <v>90</v>
      </c>
      <c r="K90" s="213" t="s">
        <v>58</v>
      </c>
      <c r="L90" s="250">
        <v>43831</v>
      </c>
      <c r="M90" s="252">
        <v>44012</v>
      </c>
      <c r="N90" s="42" t="s">
        <v>59</v>
      </c>
      <c r="O90" s="41">
        <v>8.3333333333333332E-3</v>
      </c>
      <c r="P90" s="129">
        <f t="shared" si="3"/>
        <v>1</v>
      </c>
      <c r="Q90" s="117"/>
      <c r="R90" s="40"/>
      <c r="S90" s="40"/>
      <c r="T90" s="118"/>
      <c r="U90" s="40"/>
      <c r="V90" s="40"/>
      <c r="W90" s="40"/>
      <c r="X90" s="143"/>
      <c r="Y90" s="117"/>
      <c r="Z90" s="40"/>
      <c r="AA90" s="40"/>
      <c r="AB90" s="118"/>
      <c r="AC90" s="40"/>
      <c r="AD90" s="38"/>
      <c r="AE90" s="38"/>
      <c r="AF90" s="37"/>
      <c r="AG90" s="161"/>
      <c r="AH90" s="39"/>
      <c r="AI90" s="39"/>
      <c r="AJ90" s="162"/>
      <c r="AK90" s="40"/>
      <c r="AL90" s="38"/>
      <c r="AM90" s="38"/>
      <c r="AN90" s="37"/>
      <c r="AO90" s="161">
        <v>1</v>
      </c>
      <c r="AP90" s="39"/>
      <c r="AQ90" s="39"/>
      <c r="AR90" s="162"/>
      <c r="AS90" s="40"/>
      <c r="AT90" s="38"/>
      <c r="AU90" s="38"/>
      <c r="AV90" s="38"/>
      <c r="AW90" s="39"/>
      <c r="AX90" s="39"/>
      <c r="AY90" s="39"/>
      <c r="AZ90" s="39"/>
      <c r="BA90" s="38"/>
      <c r="BB90" s="38"/>
      <c r="BC90" s="38"/>
      <c r="BD90" s="38"/>
      <c r="BE90" s="39"/>
      <c r="BF90" s="39"/>
      <c r="BG90" s="39"/>
      <c r="BH90" s="39"/>
      <c r="BI90" s="38"/>
      <c r="BJ90" s="38"/>
      <c r="BK90" s="37"/>
      <c r="BL90" s="36"/>
      <c r="BM90" s="36"/>
      <c r="BN90" s="36"/>
      <c r="BO90" s="180"/>
      <c r="BP90" s="193"/>
      <c r="BQ90" s="193"/>
      <c r="BR90" s="193"/>
      <c r="BS90" s="194" t="s">
        <v>256</v>
      </c>
      <c r="BT90" s="194"/>
      <c r="BU90" s="194"/>
      <c r="BV90" s="193"/>
      <c r="BW90" s="193"/>
      <c r="BX90" s="193"/>
      <c r="BY90" s="193"/>
      <c r="BZ90" s="193"/>
      <c r="CA90" s="193"/>
    </row>
    <row r="91" spans="1:79" ht="84.75" customHeight="1" thickBot="1">
      <c r="A91" s="27"/>
      <c r="B91" s="206"/>
      <c r="C91" s="200"/>
      <c r="D91" s="200"/>
      <c r="E91" s="200"/>
      <c r="F91" s="200"/>
      <c r="G91" s="237"/>
      <c r="H91" s="198"/>
      <c r="I91" s="210"/>
      <c r="J91" s="209"/>
      <c r="K91" s="210"/>
      <c r="L91" s="251"/>
      <c r="M91" s="196"/>
      <c r="N91" s="16" t="s">
        <v>63</v>
      </c>
      <c r="O91" s="20">
        <f>P91*O90</f>
        <v>8.3333333333333332E-3</v>
      </c>
      <c r="P91" s="130">
        <f t="shared" si="3"/>
        <v>1</v>
      </c>
      <c r="Q91" s="113"/>
      <c r="R91" s="19"/>
      <c r="S91" s="19"/>
      <c r="T91" s="114"/>
      <c r="U91" s="19"/>
      <c r="V91" s="19"/>
      <c r="W91" s="19"/>
      <c r="X91" s="142"/>
      <c r="Y91" s="113"/>
      <c r="Z91" s="19"/>
      <c r="AA91" s="19"/>
      <c r="AB91" s="114"/>
      <c r="AC91" s="19"/>
      <c r="AD91" s="17"/>
      <c r="AE91" s="17"/>
      <c r="AF91" s="18"/>
      <c r="AG91" s="113"/>
      <c r="AH91" s="17"/>
      <c r="AI91" s="17"/>
      <c r="AJ91" s="160"/>
      <c r="AK91" s="19"/>
      <c r="AL91" s="17"/>
      <c r="AM91" s="17"/>
      <c r="AN91" s="18"/>
      <c r="AO91" s="113">
        <v>1</v>
      </c>
      <c r="AP91" s="17"/>
      <c r="AQ91" s="17"/>
      <c r="AR91" s="160"/>
      <c r="AS91" s="19"/>
      <c r="AT91" s="17"/>
      <c r="AU91" s="17"/>
      <c r="AV91" s="17"/>
      <c r="AW91" s="17"/>
      <c r="AX91" s="17"/>
      <c r="AY91" s="17"/>
      <c r="AZ91" s="17"/>
      <c r="BA91" s="17"/>
      <c r="BB91" s="17"/>
      <c r="BC91" s="17"/>
      <c r="BD91" s="17"/>
      <c r="BE91" s="17"/>
      <c r="BF91" s="17"/>
      <c r="BG91" s="17"/>
      <c r="BH91" s="17"/>
      <c r="BI91" s="17"/>
      <c r="BJ91" s="17"/>
      <c r="BK91" s="18"/>
      <c r="BL91" s="17"/>
      <c r="BM91" s="17"/>
      <c r="BN91" s="17"/>
      <c r="BO91" s="18"/>
      <c r="BP91" s="193"/>
      <c r="BQ91" s="193"/>
      <c r="BR91" s="193"/>
      <c r="BS91" s="194"/>
      <c r="BT91" s="194"/>
      <c r="BU91" s="194"/>
      <c r="BV91" s="193"/>
      <c r="BW91" s="193"/>
      <c r="BX91" s="193"/>
      <c r="BY91" s="193"/>
      <c r="BZ91" s="193"/>
      <c r="CA91" s="193"/>
    </row>
    <row r="92" spans="1:79" ht="84.75" customHeight="1">
      <c r="A92" s="27"/>
      <c r="B92" s="211">
        <v>44</v>
      </c>
      <c r="C92" s="200" t="s">
        <v>85</v>
      </c>
      <c r="D92" s="200" t="s">
        <v>86</v>
      </c>
      <c r="E92" s="200" t="s">
        <v>135</v>
      </c>
      <c r="F92" s="200" t="s">
        <v>88</v>
      </c>
      <c r="G92" s="237" t="s">
        <v>253</v>
      </c>
      <c r="H92" s="198" t="s">
        <v>257</v>
      </c>
      <c r="I92" s="201" t="s">
        <v>255</v>
      </c>
      <c r="J92" s="200" t="s">
        <v>90</v>
      </c>
      <c r="K92" s="201" t="s">
        <v>58</v>
      </c>
      <c r="L92" s="202">
        <v>44013</v>
      </c>
      <c r="M92" s="196">
        <v>44196</v>
      </c>
      <c r="N92" s="16" t="s">
        <v>59</v>
      </c>
      <c r="O92" s="15">
        <v>8.3333333333333332E-3</v>
      </c>
      <c r="P92" s="130">
        <f t="shared" si="3"/>
        <v>1</v>
      </c>
      <c r="Q92" s="111"/>
      <c r="R92" s="14"/>
      <c r="S92" s="14"/>
      <c r="T92" s="112"/>
      <c r="U92" s="14"/>
      <c r="V92" s="14"/>
      <c r="W92" s="14"/>
      <c r="X92" s="141"/>
      <c r="Y92" s="111"/>
      <c r="Z92" s="14"/>
      <c r="AA92" s="14"/>
      <c r="AB92" s="112"/>
      <c r="AC92" s="14"/>
      <c r="AD92" s="11"/>
      <c r="AE92" s="11"/>
      <c r="AF92" s="10"/>
      <c r="AG92" s="158"/>
      <c r="AH92" s="12"/>
      <c r="AI92" s="12"/>
      <c r="AJ92" s="159"/>
      <c r="AK92" s="14"/>
      <c r="AL92" s="11"/>
      <c r="AM92" s="11"/>
      <c r="AN92" s="10"/>
      <c r="AO92" s="158"/>
      <c r="AP92" s="12"/>
      <c r="AQ92" s="12"/>
      <c r="AR92" s="159"/>
      <c r="AS92" s="14"/>
      <c r="AT92" s="11"/>
      <c r="AU92" s="11"/>
      <c r="AV92" s="11"/>
      <c r="AW92" s="12"/>
      <c r="AX92" s="12"/>
      <c r="AY92" s="12"/>
      <c r="AZ92" s="12">
        <v>0.5</v>
      </c>
      <c r="BA92" s="11"/>
      <c r="BB92" s="11"/>
      <c r="BC92" s="11"/>
      <c r="BD92" s="11"/>
      <c r="BE92" s="12"/>
      <c r="BF92" s="12"/>
      <c r="BG92" s="12"/>
      <c r="BH92" s="12"/>
      <c r="BI92" s="11"/>
      <c r="BJ92" s="11"/>
      <c r="BK92" s="10"/>
      <c r="BL92" s="9">
        <v>0.5</v>
      </c>
      <c r="BM92" s="9"/>
      <c r="BN92" s="9"/>
      <c r="BO92" s="178"/>
      <c r="BP92" s="193"/>
      <c r="BQ92" s="193"/>
      <c r="BR92" s="193"/>
      <c r="BS92" s="194"/>
      <c r="BT92" s="194"/>
      <c r="BU92" s="194"/>
      <c r="BV92" s="193" t="s">
        <v>258</v>
      </c>
      <c r="BW92" s="193"/>
      <c r="BX92" s="193"/>
      <c r="BY92" s="193" t="s">
        <v>259</v>
      </c>
      <c r="BZ92" s="193"/>
      <c r="CA92" s="193"/>
    </row>
    <row r="93" spans="1:79" ht="102.75" customHeight="1" thickBot="1">
      <c r="A93" s="27"/>
      <c r="B93" s="206"/>
      <c r="C93" s="200"/>
      <c r="D93" s="200"/>
      <c r="E93" s="200"/>
      <c r="F93" s="200"/>
      <c r="G93" s="237"/>
      <c r="H93" s="198"/>
      <c r="I93" s="201"/>
      <c r="J93" s="200"/>
      <c r="K93" s="201"/>
      <c r="L93" s="202"/>
      <c r="M93" s="196"/>
      <c r="N93" s="16" t="s">
        <v>63</v>
      </c>
      <c r="O93" s="20">
        <f>P93*O92</f>
        <v>8.3333333333333332E-3</v>
      </c>
      <c r="P93" s="130">
        <f t="shared" si="3"/>
        <v>1</v>
      </c>
      <c r="Q93" s="113"/>
      <c r="R93" s="19"/>
      <c r="S93" s="19"/>
      <c r="T93" s="114"/>
      <c r="U93" s="19"/>
      <c r="V93" s="19"/>
      <c r="W93" s="19"/>
      <c r="X93" s="142"/>
      <c r="Y93" s="113"/>
      <c r="Z93" s="19"/>
      <c r="AA93" s="19"/>
      <c r="AB93" s="114"/>
      <c r="AC93" s="19"/>
      <c r="AD93" s="17"/>
      <c r="AE93" s="17"/>
      <c r="AF93" s="18"/>
      <c r="AG93" s="113"/>
      <c r="AH93" s="17"/>
      <c r="AI93" s="17"/>
      <c r="AJ93" s="160"/>
      <c r="AK93" s="19"/>
      <c r="AL93" s="17"/>
      <c r="AM93" s="17"/>
      <c r="AN93" s="18"/>
      <c r="AO93" s="113"/>
      <c r="AP93" s="17"/>
      <c r="AQ93" s="17"/>
      <c r="AR93" s="160"/>
      <c r="AS93" s="19"/>
      <c r="AT93" s="17"/>
      <c r="AU93" s="17"/>
      <c r="AV93" s="17"/>
      <c r="AW93" s="17"/>
      <c r="AX93" s="17"/>
      <c r="AY93" s="17"/>
      <c r="AZ93" s="17">
        <v>0.5</v>
      </c>
      <c r="BA93" s="17"/>
      <c r="BB93" s="17"/>
      <c r="BC93" s="17"/>
      <c r="BD93" s="17"/>
      <c r="BE93" s="17"/>
      <c r="BF93" s="17"/>
      <c r="BG93" s="17"/>
      <c r="BH93" s="17"/>
      <c r="BI93" s="17"/>
      <c r="BJ93" s="17"/>
      <c r="BK93" s="18"/>
      <c r="BL93" s="17">
        <v>0.5</v>
      </c>
      <c r="BM93" s="17"/>
      <c r="BN93" s="17"/>
      <c r="BO93" s="18"/>
      <c r="BP93" s="193"/>
      <c r="BQ93" s="193"/>
      <c r="BR93" s="193"/>
      <c r="BS93" s="194"/>
      <c r="BT93" s="194"/>
      <c r="BU93" s="194"/>
      <c r="BV93" s="193"/>
      <c r="BW93" s="193"/>
      <c r="BX93" s="193"/>
      <c r="BY93" s="193"/>
      <c r="BZ93" s="193"/>
      <c r="CA93" s="193"/>
    </row>
    <row r="94" spans="1:79" ht="84.75" customHeight="1">
      <c r="A94" s="27"/>
      <c r="B94" s="211">
        <v>45</v>
      </c>
      <c r="C94" s="200" t="s">
        <v>85</v>
      </c>
      <c r="D94" s="200" t="s">
        <v>86</v>
      </c>
      <c r="E94" s="200" t="s">
        <v>135</v>
      </c>
      <c r="F94" s="200" t="s">
        <v>88</v>
      </c>
      <c r="G94" s="237" t="s">
        <v>253</v>
      </c>
      <c r="H94" s="198" t="s">
        <v>260</v>
      </c>
      <c r="I94" s="201" t="s">
        <v>261</v>
      </c>
      <c r="J94" s="200" t="s">
        <v>90</v>
      </c>
      <c r="K94" s="201" t="s">
        <v>58</v>
      </c>
      <c r="L94" s="202">
        <v>43832</v>
      </c>
      <c r="M94" s="196">
        <v>44226</v>
      </c>
      <c r="N94" s="16" t="s">
        <v>59</v>
      </c>
      <c r="O94" s="15">
        <v>8.3333333333333332E-3</v>
      </c>
      <c r="P94" s="130">
        <f t="shared" si="3"/>
        <v>1</v>
      </c>
      <c r="Q94" s="111"/>
      <c r="R94" s="14"/>
      <c r="S94" s="14"/>
      <c r="T94" s="112"/>
      <c r="U94" s="14"/>
      <c r="V94" s="14"/>
      <c r="W94" s="14"/>
      <c r="X94" s="141"/>
      <c r="Y94" s="111"/>
      <c r="Z94" s="14"/>
      <c r="AA94" s="14"/>
      <c r="AB94" s="112"/>
      <c r="AC94" s="14"/>
      <c r="AD94" s="11"/>
      <c r="AE94" s="11"/>
      <c r="AF94" s="10"/>
      <c r="AG94" s="158"/>
      <c r="AH94" s="12"/>
      <c r="AI94" s="12"/>
      <c r="AJ94" s="159"/>
      <c r="AK94" s="14"/>
      <c r="AL94" s="11"/>
      <c r="AM94" s="11"/>
      <c r="AN94" s="10"/>
      <c r="AO94" s="158"/>
      <c r="AP94" s="12"/>
      <c r="AQ94" s="12"/>
      <c r="AR94" s="159"/>
      <c r="AS94" s="14"/>
      <c r="AT94" s="11"/>
      <c r="AU94" s="11"/>
      <c r="AV94" s="11"/>
      <c r="AW94" s="12"/>
      <c r="AX94" s="12"/>
      <c r="AY94" s="12"/>
      <c r="AZ94" s="12">
        <v>0.8</v>
      </c>
      <c r="BA94" s="11"/>
      <c r="BB94" s="11"/>
      <c r="BC94" s="11"/>
      <c r="BD94" s="11"/>
      <c r="BE94" s="12"/>
      <c r="BF94" s="12"/>
      <c r="BG94" s="12"/>
      <c r="BH94" s="12"/>
      <c r="BI94" s="11"/>
      <c r="BJ94" s="11"/>
      <c r="BK94" s="10"/>
      <c r="BL94" s="9">
        <v>0.2</v>
      </c>
      <c r="BM94" s="9"/>
      <c r="BN94" s="9"/>
      <c r="BO94" s="178"/>
      <c r="BP94" s="193"/>
      <c r="BQ94" s="193"/>
      <c r="BR94" s="193"/>
      <c r="BS94" s="194"/>
      <c r="BT94" s="194"/>
      <c r="BU94" s="194"/>
      <c r="BV94" s="193" t="s">
        <v>262</v>
      </c>
      <c r="BW94" s="193"/>
      <c r="BX94" s="193"/>
      <c r="BY94" s="193" t="s">
        <v>263</v>
      </c>
      <c r="BZ94" s="193"/>
      <c r="CA94" s="193"/>
    </row>
    <row r="95" spans="1:79" ht="84.75" customHeight="1" thickBot="1">
      <c r="A95" s="27"/>
      <c r="B95" s="206"/>
      <c r="C95" s="200"/>
      <c r="D95" s="200"/>
      <c r="E95" s="200"/>
      <c r="F95" s="200"/>
      <c r="G95" s="237"/>
      <c r="H95" s="198"/>
      <c r="I95" s="201"/>
      <c r="J95" s="200"/>
      <c r="K95" s="201"/>
      <c r="L95" s="202"/>
      <c r="M95" s="196"/>
      <c r="N95" s="16" t="s">
        <v>63</v>
      </c>
      <c r="O95" s="20">
        <f>P95*O94</f>
        <v>8.3333333333333332E-3</v>
      </c>
      <c r="P95" s="130">
        <f t="shared" si="3"/>
        <v>1</v>
      </c>
      <c r="Q95" s="113"/>
      <c r="R95" s="19"/>
      <c r="S95" s="19"/>
      <c r="T95" s="114"/>
      <c r="U95" s="19"/>
      <c r="V95" s="19"/>
      <c r="W95" s="19"/>
      <c r="X95" s="142"/>
      <c r="Y95" s="113"/>
      <c r="Z95" s="19"/>
      <c r="AA95" s="19"/>
      <c r="AB95" s="114"/>
      <c r="AC95" s="19"/>
      <c r="AD95" s="17"/>
      <c r="AE95" s="17"/>
      <c r="AF95" s="18"/>
      <c r="AG95" s="113"/>
      <c r="AH95" s="17"/>
      <c r="AI95" s="17"/>
      <c r="AJ95" s="160"/>
      <c r="AK95" s="19"/>
      <c r="AL95" s="17"/>
      <c r="AM95" s="17"/>
      <c r="AN95" s="18"/>
      <c r="AO95" s="113"/>
      <c r="AP95" s="17"/>
      <c r="AQ95" s="17"/>
      <c r="AR95" s="160"/>
      <c r="AS95" s="19"/>
      <c r="AT95" s="17"/>
      <c r="AU95" s="17"/>
      <c r="AV95" s="17"/>
      <c r="AW95" s="17"/>
      <c r="AX95" s="17"/>
      <c r="AY95" s="17"/>
      <c r="AZ95" s="17">
        <v>0.8</v>
      </c>
      <c r="BA95" s="17"/>
      <c r="BB95" s="17"/>
      <c r="BC95" s="17"/>
      <c r="BD95" s="17"/>
      <c r="BE95" s="17"/>
      <c r="BF95" s="17"/>
      <c r="BG95" s="17"/>
      <c r="BH95" s="17"/>
      <c r="BI95" s="17"/>
      <c r="BJ95" s="17"/>
      <c r="BK95" s="18"/>
      <c r="BL95" s="17">
        <v>0.2</v>
      </c>
      <c r="BM95" s="17"/>
      <c r="BN95" s="17"/>
      <c r="BO95" s="18"/>
      <c r="BP95" s="193"/>
      <c r="BQ95" s="193"/>
      <c r="BR95" s="193"/>
      <c r="BS95" s="194"/>
      <c r="BT95" s="194"/>
      <c r="BU95" s="194"/>
      <c r="BV95" s="193"/>
      <c r="BW95" s="193"/>
      <c r="BX95" s="193"/>
      <c r="BY95" s="193"/>
      <c r="BZ95" s="193"/>
      <c r="CA95" s="193"/>
    </row>
    <row r="96" spans="1:79" ht="84.75" customHeight="1">
      <c r="A96" s="27"/>
      <c r="B96" s="211">
        <v>46</v>
      </c>
      <c r="C96" s="200" t="s">
        <v>85</v>
      </c>
      <c r="D96" s="200" t="s">
        <v>86</v>
      </c>
      <c r="E96" s="200" t="s">
        <v>135</v>
      </c>
      <c r="F96" s="200" t="s">
        <v>88</v>
      </c>
      <c r="G96" s="237" t="s">
        <v>253</v>
      </c>
      <c r="H96" s="198" t="s">
        <v>264</v>
      </c>
      <c r="I96" s="200" t="s">
        <v>264</v>
      </c>
      <c r="J96" s="200" t="s">
        <v>57</v>
      </c>
      <c r="K96" s="201" t="s">
        <v>58</v>
      </c>
      <c r="L96" s="202">
        <v>43832</v>
      </c>
      <c r="M96" s="196">
        <v>44196</v>
      </c>
      <c r="N96" s="16" t="s">
        <v>59</v>
      </c>
      <c r="O96" s="15">
        <v>8.3333333333333332E-3</v>
      </c>
      <c r="P96" s="130">
        <f t="shared" si="3"/>
        <v>1</v>
      </c>
      <c r="Q96" s="111"/>
      <c r="R96" s="14"/>
      <c r="S96" s="14"/>
      <c r="T96" s="112"/>
      <c r="U96" s="14"/>
      <c r="V96" s="14"/>
      <c r="W96" s="14"/>
      <c r="X96" s="141"/>
      <c r="Y96" s="111"/>
      <c r="Z96" s="14"/>
      <c r="AA96" s="14"/>
      <c r="AB96" s="112"/>
      <c r="AC96" s="14"/>
      <c r="AD96" s="11"/>
      <c r="AE96" s="11"/>
      <c r="AF96" s="10"/>
      <c r="AG96" s="158"/>
      <c r="AH96" s="12"/>
      <c r="AI96" s="12"/>
      <c r="AJ96" s="159"/>
      <c r="AK96" s="14"/>
      <c r="AL96" s="11"/>
      <c r="AM96" s="11"/>
      <c r="AN96" s="10"/>
      <c r="AO96" s="158">
        <v>0.33</v>
      </c>
      <c r="AP96" s="12"/>
      <c r="AQ96" s="12"/>
      <c r="AR96" s="159"/>
      <c r="AS96" s="14"/>
      <c r="AT96" s="11"/>
      <c r="AU96" s="11"/>
      <c r="AV96" s="11"/>
      <c r="AW96" s="12"/>
      <c r="AX96" s="12"/>
      <c r="AY96" s="12"/>
      <c r="AZ96" s="12"/>
      <c r="BA96" s="11">
        <v>0.33</v>
      </c>
      <c r="BB96" s="11"/>
      <c r="BC96" s="11"/>
      <c r="BD96" s="11"/>
      <c r="BE96" s="12"/>
      <c r="BF96" s="12"/>
      <c r="BG96" s="12"/>
      <c r="BH96" s="12"/>
      <c r="BI96" s="11"/>
      <c r="BJ96" s="11"/>
      <c r="BK96" s="10"/>
      <c r="BL96" s="9">
        <v>0.34</v>
      </c>
      <c r="BM96" s="9"/>
      <c r="BN96" s="9"/>
      <c r="BO96" s="178"/>
      <c r="BP96" s="193"/>
      <c r="BQ96" s="193"/>
      <c r="BR96" s="193"/>
      <c r="BS96" s="194" t="s">
        <v>265</v>
      </c>
      <c r="BT96" s="194"/>
      <c r="BU96" s="194"/>
      <c r="BV96" s="194" t="s">
        <v>266</v>
      </c>
      <c r="BW96" s="194"/>
      <c r="BX96" s="194"/>
      <c r="BY96" s="194" t="s">
        <v>267</v>
      </c>
      <c r="BZ96" s="194"/>
      <c r="CA96" s="194"/>
    </row>
    <row r="97" spans="1:79" ht="84.75" customHeight="1" thickBot="1">
      <c r="A97" s="27"/>
      <c r="B97" s="206"/>
      <c r="C97" s="200"/>
      <c r="D97" s="200"/>
      <c r="E97" s="200"/>
      <c r="F97" s="200"/>
      <c r="G97" s="237"/>
      <c r="H97" s="198"/>
      <c r="I97" s="200"/>
      <c r="J97" s="200"/>
      <c r="K97" s="201"/>
      <c r="L97" s="202"/>
      <c r="M97" s="196"/>
      <c r="N97" s="16" t="s">
        <v>63</v>
      </c>
      <c r="O97" s="20">
        <f>P97*O96</f>
        <v>8.3333333333333332E-3</v>
      </c>
      <c r="P97" s="130">
        <f t="shared" si="3"/>
        <v>1</v>
      </c>
      <c r="Q97" s="113"/>
      <c r="R97" s="19"/>
      <c r="S97" s="19"/>
      <c r="T97" s="114"/>
      <c r="U97" s="19"/>
      <c r="V97" s="19"/>
      <c r="W97" s="19"/>
      <c r="X97" s="142"/>
      <c r="Y97" s="113"/>
      <c r="Z97" s="19"/>
      <c r="AA97" s="19"/>
      <c r="AB97" s="114"/>
      <c r="AC97" s="19"/>
      <c r="AD97" s="17"/>
      <c r="AE97" s="17"/>
      <c r="AF97" s="18"/>
      <c r="AG97" s="113"/>
      <c r="AH97" s="17"/>
      <c r="AI97" s="17"/>
      <c r="AJ97" s="160"/>
      <c r="AK97" s="19"/>
      <c r="AL97" s="17"/>
      <c r="AM97" s="17"/>
      <c r="AN97" s="18"/>
      <c r="AO97" s="113">
        <v>0.33</v>
      </c>
      <c r="AP97" s="17"/>
      <c r="AQ97" s="17"/>
      <c r="AR97" s="160"/>
      <c r="AS97" s="19"/>
      <c r="AT97" s="17"/>
      <c r="AU97" s="17"/>
      <c r="AV97" s="17"/>
      <c r="AW97" s="17"/>
      <c r="AX97" s="17"/>
      <c r="AY97" s="17"/>
      <c r="AZ97" s="17"/>
      <c r="BA97" s="17">
        <v>0.33</v>
      </c>
      <c r="BB97" s="17"/>
      <c r="BC97" s="17"/>
      <c r="BD97" s="17"/>
      <c r="BE97" s="17"/>
      <c r="BF97" s="17"/>
      <c r="BG97" s="17"/>
      <c r="BH97" s="17"/>
      <c r="BI97" s="17"/>
      <c r="BJ97" s="17"/>
      <c r="BK97" s="18"/>
      <c r="BL97" s="17">
        <v>0.34</v>
      </c>
      <c r="BM97" s="17"/>
      <c r="BN97" s="17"/>
      <c r="BO97" s="18"/>
      <c r="BP97" s="193"/>
      <c r="BQ97" s="193"/>
      <c r="BR97" s="193"/>
      <c r="BS97" s="194"/>
      <c r="BT97" s="194"/>
      <c r="BU97" s="194"/>
      <c r="BV97" s="194"/>
      <c r="BW97" s="194"/>
      <c r="BX97" s="194"/>
      <c r="BY97" s="194"/>
      <c r="BZ97" s="194"/>
      <c r="CA97" s="194"/>
    </row>
    <row r="98" spans="1:79" ht="84.75" customHeight="1">
      <c r="A98" s="27"/>
      <c r="B98" s="211">
        <v>47</v>
      </c>
      <c r="C98" s="200" t="s">
        <v>85</v>
      </c>
      <c r="D98" s="200" t="s">
        <v>86</v>
      </c>
      <c r="E98" s="200" t="s">
        <v>135</v>
      </c>
      <c r="F98" s="200" t="s">
        <v>88</v>
      </c>
      <c r="G98" s="237" t="s">
        <v>253</v>
      </c>
      <c r="H98" s="198" t="s">
        <v>268</v>
      </c>
      <c r="I98" s="200" t="s">
        <v>269</v>
      </c>
      <c r="J98" s="200" t="s">
        <v>57</v>
      </c>
      <c r="K98" s="201" t="s">
        <v>58</v>
      </c>
      <c r="L98" s="202">
        <v>43831</v>
      </c>
      <c r="M98" s="196">
        <v>44196</v>
      </c>
      <c r="N98" s="16" t="s">
        <v>59</v>
      </c>
      <c r="O98" s="15">
        <v>8.3333333333333332E-3</v>
      </c>
      <c r="P98" s="130">
        <f t="shared" ref="P98:P129" si="4">SUM(Q98:BO98)</f>
        <v>1</v>
      </c>
      <c r="Q98" s="119"/>
      <c r="R98" s="35"/>
      <c r="S98" s="35"/>
      <c r="T98" s="120"/>
      <c r="U98" s="35"/>
      <c r="V98" s="35"/>
      <c r="W98" s="35"/>
      <c r="X98" s="144"/>
      <c r="Y98" s="119"/>
      <c r="Z98" s="35"/>
      <c r="AA98" s="35"/>
      <c r="AB98" s="120"/>
      <c r="AC98" s="35"/>
      <c r="AD98" s="33"/>
      <c r="AE98" s="33"/>
      <c r="AF98" s="32"/>
      <c r="AG98" s="163"/>
      <c r="AH98" s="34"/>
      <c r="AI98" s="34"/>
      <c r="AJ98" s="164"/>
      <c r="AK98" s="35"/>
      <c r="AL98" s="33"/>
      <c r="AM98" s="33"/>
      <c r="AN98" s="32"/>
      <c r="AO98" s="163"/>
      <c r="AP98" s="34"/>
      <c r="AQ98" s="34"/>
      <c r="AR98" s="164"/>
      <c r="AS98" s="35"/>
      <c r="AT98" s="33"/>
      <c r="AU98" s="33"/>
      <c r="AV98" s="33"/>
      <c r="AW98" s="34"/>
      <c r="AX98" s="34"/>
      <c r="AY98" s="34"/>
      <c r="AZ98" s="34"/>
      <c r="BA98" s="33">
        <v>0.64</v>
      </c>
      <c r="BB98" s="33"/>
      <c r="BC98" s="33"/>
      <c r="BD98" s="33"/>
      <c r="BE98" s="34"/>
      <c r="BF98" s="34"/>
      <c r="BG98" s="34"/>
      <c r="BH98" s="34"/>
      <c r="BI98" s="33"/>
      <c r="BJ98" s="33"/>
      <c r="BK98" s="32"/>
      <c r="BL98" s="31">
        <v>0.36</v>
      </c>
      <c r="BM98" s="31"/>
      <c r="BN98" s="31"/>
      <c r="BO98" s="177"/>
      <c r="BP98" s="193"/>
      <c r="BQ98" s="193"/>
      <c r="BR98" s="193"/>
      <c r="BS98" s="194" t="s">
        <v>270</v>
      </c>
      <c r="BT98" s="194"/>
      <c r="BU98" s="194"/>
      <c r="BV98" s="194" t="s">
        <v>267</v>
      </c>
      <c r="BW98" s="194"/>
      <c r="BX98" s="194"/>
      <c r="BY98" s="194" t="s">
        <v>271</v>
      </c>
      <c r="BZ98" s="194"/>
      <c r="CA98" s="194"/>
    </row>
    <row r="99" spans="1:79" ht="84.75" customHeight="1" thickBot="1">
      <c r="A99" s="27"/>
      <c r="B99" s="206"/>
      <c r="C99" s="200"/>
      <c r="D99" s="200"/>
      <c r="E99" s="200"/>
      <c r="F99" s="200"/>
      <c r="G99" s="237"/>
      <c r="H99" s="198"/>
      <c r="I99" s="200"/>
      <c r="J99" s="200"/>
      <c r="K99" s="201"/>
      <c r="L99" s="202"/>
      <c r="M99" s="196"/>
      <c r="N99" s="16" t="s">
        <v>63</v>
      </c>
      <c r="O99" s="20">
        <f>P99*O98</f>
        <v>8.3333333333333332E-3</v>
      </c>
      <c r="P99" s="130">
        <f t="shared" si="4"/>
        <v>1</v>
      </c>
      <c r="Q99" s="95"/>
      <c r="R99" s="30"/>
      <c r="S99" s="30"/>
      <c r="T99" s="121"/>
      <c r="U99" s="30"/>
      <c r="V99" s="30"/>
      <c r="W99" s="30"/>
      <c r="X99" s="145"/>
      <c r="Y99" s="95"/>
      <c r="Z99" s="30"/>
      <c r="AA99" s="30"/>
      <c r="AB99" s="121"/>
      <c r="AC99" s="30"/>
      <c r="AD99" s="28"/>
      <c r="AE99" s="28"/>
      <c r="AF99" s="29"/>
      <c r="AG99" s="95"/>
      <c r="AH99" s="28"/>
      <c r="AI99" s="28"/>
      <c r="AJ99" s="96"/>
      <c r="AK99" s="30"/>
      <c r="AL99" s="28"/>
      <c r="AM99" s="28"/>
      <c r="AN99" s="29"/>
      <c r="AO99" s="95"/>
      <c r="AP99" s="28"/>
      <c r="AQ99" s="28"/>
      <c r="AR99" s="96"/>
      <c r="AS99" s="30"/>
      <c r="AT99" s="28"/>
      <c r="AU99" s="28"/>
      <c r="AV99" s="28"/>
      <c r="AW99" s="28"/>
      <c r="AX99" s="28"/>
      <c r="AY99" s="28"/>
      <c r="AZ99" s="28"/>
      <c r="BA99" s="28">
        <v>0.64</v>
      </c>
      <c r="BB99" s="28"/>
      <c r="BC99" s="28"/>
      <c r="BD99" s="28"/>
      <c r="BE99" s="28"/>
      <c r="BF99" s="28"/>
      <c r="BG99" s="28"/>
      <c r="BH99" s="28"/>
      <c r="BI99" s="28"/>
      <c r="BJ99" s="28"/>
      <c r="BK99" s="29"/>
      <c r="BL99" s="28">
        <v>0.36</v>
      </c>
      <c r="BM99" s="28"/>
      <c r="BN99" s="28"/>
      <c r="BO99" s="29"/>
      <c r="BP99" s="193"/>
      <c r="BQ99" s="193"/>
      <c r="BR99" s="193"/>
      <c r="BS99" s="194"/>
      <c r="BT99" s="194"/>
      <c r="BU99" s="194"/>
      <c r="BV99" s="194"/>
      <c r="BW99" s="194"/>
      <c r="BX99" s="194"/>
      <c r="BY99" s="194"/>
      <c r="BZ99" s="194"/>
      <c r="CA99" s="194"/>
    </row>
    <row r="100" spans="1:79" ht="84.75" customHeight="1">
      <c r="A100" s="27"/>
      <c r="B100" s="211">
        <v>48</v>
      </c>
      <c r="C100" s="200" t="s">
        <v>85</v>
      </c>
      <c r="D100" s="200" t="s">
        <v>86</v>
      </c>
      <c r="E100" s="200" t="s">
        <v>135</v>
      </c>
      <c r="F100" s="200" t="s">
        <v>88</v>
      </c>
      <c r="G100" s="237" t="s">
        <v>253</v>
      </c>
      <c r="H100" s="198" t="s">
        <v>272</v>
      </c>
      <c r="I100" s="201" t="s">
        <v>273</v>
      </c>
      <c r="J100" s="200" t="s">
        <v>90</v>
      </c>
      <c r="K100" s="201" t="s">
        <v>58</v>
      </c>
      <c r="L100" s="202">
        <v>43831</v>
      </c>
      <c r="M100" s="196">
        <v>44012</v>
      </c>
      <c r="N100" s="16" t="s">
        <v>59</v>
      </c>
      <c r="O100" s="15">
        <v>8.3333333333333332E-3</v>
      </c>
      <c r="P100" s="130">
        <f t="shared" si="4"/>
        <v>1</v>
      </c>
      <c r="Q100" s="111"/>
      <c r="R100" s="14"/>
      <c r="S100" s="14"/>
      <c r="T100" s="112"/>
      <c r="U100" s="14"/>
      <c r="V100" s="14"/>
      <c r="W100" s="14"/>
      <c r="X100" s="141"/>
      <c r="Y100" s="111"/>
      <c r="Z100" s="14"/>
      <c r="AA100" s="14"/>
      <c r="AB100" s="112"/>
      <c r="AC100" s="14"/>
      <c r="AD100" s="11"/>
      <c r="AE100" s="11"/>
      <c r="AF100" s="10"/>
      <c r="AG100" s="158"/>
      <c r="AH100" s="12"/>
      <c r="AI100" s="12"/>
      <c r="AJ100" s="159"/>
      <c r="AK100" s="14"/>
      <c r="AL100" s="11"/>
      <c r="AM100" s="11"/>
      <c r="AN100" s="10"/>
      <c r="AO100" s="158">
        <v>1</v>
      </c>
      <c r="AP100" s="12"/>
      <c r="AQ100" s="12"/>
      <c r="AR100" s="159"/>
      <c r="AS100" s="14"/>
      <c r="AT100" s="11"/>
      <c r="AU100" s="11"/>
      <c r="AV100" s="11"/>
      <c r="AW100" s="12"/>
      <c r="AX100" s="12"/>
      <c r="AY100" s="12"/>
      <c r="AZ100" s="12"/>
      <c r="BA100" s="11"/>
      <c r="BB100" s="11"/>
      <c r="BC100" s="11"/>
      <c r="BD100" s="11"/>
      <c r="BE100" s="12"/>
      <c r="BF100" s="12"/>
      <c r="BG100" s="12"/>
      <c r="BH100" s="12"/>
      <c r="BI100" s="11"/>
      <c r="BJ100" s="11"/>
      <c r="BK100" s="10"/>
      <c r="BL100" s="9"/>
      <c r="BM100" s="9"/>
      <c r="BN100" s="9"/>
      <c r="BO100" s="178"/>
      <c r="BP100" s="193"/>
      <c r="BQ100" s="193"/>
      <c r="BR100" s="193"/>
      <c r="BS100" s="194" t="s">
        <v>274</v>
      </c>
      <c r="BT100" s="194"/>
      <c r="BU100" s="194"/>
      <c r="BV100" s="193"/>
      <c r="BW100" s="193"/>
      <c r="BX100" s="193"/>
      <c r="BY100" s="193"/>
      <c r="BZ100" s="193"/>
      <c r="CA100" s="193"/>
    </row>
    <row r="101" spans="1:79" ht="84.75" customHeight="1" thickBot="1">
      <c r="A101" s="27"/>
      <c r="B101" s="206"/>
      <c r="C101" s="200"/>
      <c r="D101" s="200"/>
      <c r="E101" s="200"/>
      <c r="F101" s="200"/>
      <c r="G101" s="237"/>
      <c r="H101" s="198"/>
      <c r="I101" s="201"/>
      <c r="J101" s="200"/>
      <c r="K101" s="201"/>
      <c r="L101" s="202"/>
      <c r="M101" s="196"/>
      <c r="N101" s="16" t="s">
        <v>63</v>
      </c>
      <c r="O101" s="20">
        <f>P101*O100</f>
        <v>8.3333333333333332E-3</v>
      </c>
      <c r="P101" s="130">
        <f t="shared" si="4"/>
        <v>1</v>
      </c>
      <c r="Q101" s="113"/>
      <c r="R101" s="19"/>
      <c r="S101" s="19"/>
      <c r="T101" s="114"/>
      <c r="U101" s="19"/>
      <c r="V101" s="19"/>
      <c r="W101" s="19"/>
      <c r="X101" s="142"/>
      <c r="Y101" s="113"/>
      <c r="Z101" s="19"/>
      <c r="AA101" s="19"/>
      <c r="AB101" s="114"/>
      <c r="AC101" s="19"/>
      <c r="AD101" s="17"/>
      <c r="AE101" s="17"/>
      <c r="AF101" s="18"/>
      <c r="AG101" s="113"/>
      <c r="AH101" s="17"/>
      <c r="AI101" s="17"/>
      <c r="AJ101" s="160"/>
      <c r="AK101" s="19"/>
      <c r="AL101" s="17"/>
      <c r="AM101" s="17"/>
      <c r="AN101" s="18"/>
      <c r="AO101" s="113">
        <v>1</v>
      </c>
      <c r="AP101" s="17"/>
      <c r="AQ101" s="17"/>
      <c r="AR101" s="160"/>
      <c r="AS101" s="19"/>
      <c r="AT101" s="17"/>
      <c r="AU101" s="17"/>
      <c r="AV101" s="17"/>
      <c r="AW101" s="17"/>
      <c r="AX101" s="17"/>
      <c r="AY101" s="17"/>
      <c r="AZ101" s="17"/>
      <c r="BA101" s="17"/>
      <c r="BB101" s="17"/>
      <c r="BC101" s="17"/>
      <c r="BD101" s="17"/>
      <c r="BE101" s="17"/>
      <c r="BF101" s="17"/>
      <c r="BG101" s="17"/>
      <c r="BH101" s="17"/>
      <c r="BI101" s="17"/>
      <c r="BJ101" s="17"/>
      <c r="BK101" s="18"/>
      <c r="BL101" s="17"/>
      <c r="BM101" s="17"/>
      <c r="BN101" s="17"/>
      <c r="BO101" s="18"/>
      <c r="BP101" s="193"/>
      <c r="BQ101" s="193"/>
      <c r="BR101" s="193"/>
      <c r="BS101" s="194"/>
      <c r="BT101" s="194"/>
      <c r="BU101" s="194"/>
      <c r="BV101" s="193"/>
      <c r="BW101" s="193"/>
      <c r="BX101" s="193"/>
      <c r="BY101" s="193"/>
      <c r="BZ101" s="193"/>
      <c r="CA101" s="193"/>
    </row>
    <row r="102" spans="1:79" ht="84.75" customHeight="1">
      <c r="A102" s="27"/>
      <c r="B102" s="211">
        <v>49</v>
      </c>
      <c r="C102" s="200" t="s">
        <v>85</v>
      </c>
      <c r="D102" s="200" t="s">
        <v>86</v>
      </c>
      <c r="E102" s="200" t="s">
        <v>135</v>
      </c>
      <c r="F102" s="200" t="s">
        <v>88</v>
      </c>
      <c r="G102" s="237" t="s">
        <v>253</v>
      </c>
      <c r="H102" s="198" t="s">
        <v>275</v>
      </c>
      <c r="I102" s="201" t="s">
        <v>276</v>
      </c>
      <c r="J102" s="200" t="s">
        <v>90</v>
      </c>
      <c r="K102" s="201" t="s">
        <v>58</v>
      </c>
      <c r="L102" s="202">
        <v>44013</v>
      </c>
      <c r="M102" s="196">
        <v>44196</v>
      </c>
      <c r="N102" s="16" t="s">
        <v>59</v>
      </c>
      <c r="O102" s="15">
        <v>8.3333333333333332E-3</v>
      </c>
      <c r="P102" s="130">
        <f t="shared" si="4"/>
        <v>1</v>
      </c>
      <c r="Q102" s="111"/>
      <c r="R102" s="14"/>
      <c r="S102" s="14"/>
      <c r="T102" s="112"/>
      <c r="U102" s="14"/>
      <c r="V102" s="14"/>
      <c r="W102" s="14"/>
      <c r="X102" s="141"/>
      <c r="Y102" s="111"/>
      <c r="Z102" s="14"/>
      <c r="AA102" s="14"/>
      <c r="AB102" s="112"/>
      <c r="AC102" s="14"/>
      <c r="AD102" s="11"/>
      <c r="AE102" s="11"/>
      <c r="AF102" s="10"/>
      <c r="AG102" s="158"/>
      <c r="AH102" s="12"/>
      <c r="AI102" s="12"/>
      <c r="AJ102" s="159"/>
      <c r="AK102" s="14"/>
      <c r="AL102" s="11"/>
      <c r="AM102" s="11"/>
      <c r="AN102" s="10"/>
      <c r="AO102" s="158"/>
      <c r="AP102" s="12"/>
      <c r="AQ102" s="12"/>
      <c r="AR102" s="159"/>
      <c r="AS102" s="14"/>
      <c r="AT102" s="11"/>
      <c r="AU102" s="11"/>
      <c r="AV102" s="11"/>
      <c r="AW102" s="12"/>
      <c r="AX102" s="12"/>
      <c r="AY102" s="12"/>
      <c r="AZ102" s="12">
        <v>0.5</v>
      </c>
      <c r="BA102" s="11"/>
      <c r="BB102" s="11"/>
      <c r="BC102" s="11"/>
      <c r="BD102" s="11"/>
      <c r="BE102" s="12"/>
      <c r="BF102" s="12"/>
      <c r="BG102" s="12"/>
      <c r="BH102" s="12"/>
      <c r="BI102" s="11"/>
      <c r="BJ102" s="11"/>
      <c r="BK102" s="10"/>
      <c r="BL102" s="9">
        <v>0.5</v>
      </c>
      <c r="BM102" s="9"/>
      <c r="BN102" s="9"/>
      <c r="BO102" s="178"/>
      <c r="BP102" s="193"/>
      <c r="BQ102" s="193"/>
      <c r="BR102" s="193"/>
      <c r="BS102" s="194"/>
      <c r="BT102" s="194"/>
      <c r="BU102" s="194"/>
      <c r="BV102" s="193" t="s">
        <v>277</v>
      </c>
      <c r="BW102" s="193"/>
      <c r="BX102" s="193"/>
      <c r="BY102" s="193" t="s">
        <v>278</v>
      </c>
      <c r="BZ102" s="193"/>
      <c r="CA102" s="193"/>
    </row>
    <row r="103" spans="1:79" ht="84.75" customHeight="1" thickBot="1">
      <c r="A103" s="27"/>
      <c r="B103" s="206"/>
      <c r="C103" s="200"/>
      <c r="D103" s="200"/>
      <c r="E103" s="200"/>
      <c r="F103" s="200"/>
      <c r="G103" s="237"/>
      <c r="H103" s="198"/>
      <c r="I103" s="201"/>
      <c r="J103" s="200"/>
      <c r="K103" s="201"/>
      <c r="L103" s="202"/>
      <c r="M103" s="196"/>
      <c r="N103" s="16" t="s">
        <v>63</v>
      </c>
      <c r="O103" s="20">
        <f>P103*O102</f>
        <v>8.3333333333333332E-3</v>
      </c>
      <c r="P103" s="130">
        <f t="shared" si="4"/>
        <v>1</v>
      </c>
      <c r="Q103" s="113"/>
      <c r="R103" s="19"/>
      <c r="S103" s="19"/>
      <c r="T103" s="114"/>
      <c r="U103" s="19"/>
      <c r="V103" s="19"/>
      <c r="W103" s="19"/>
      <c r="X103" s="142"/>
      <c r="Y103" s="113"/>
      <c r="Z103" s="19"/>
      <c r="AA103" s="19"/>
      <c r="AB103" s="114"/>
      <c r="AC103" s="19"/>
      <c r="AD103" s="17"/>
      <c r="AE103" s="17"/>
      <c r="AF103" s="18"/>
      <c r="AG103" s="113"/>
      <c r="AH103" s="17"/>
      <c r="AI103" s="17"/>
      <c r="AJ103" s="160"/>
      <c r="AK103" s="19"/>
      <c r="AL103" s="17"/>
      <c r="AM103" s="17"/>
      <c r="AN103" s="18"/>
      <c r="AO103" s="113"/>
      <c r="AP103" s="17"/>
      <c r="AQ103" s="17"/>
      <c r="AR103" s="160"/>
      <c r="AS103" s="19"/>
      <c r="AT103" s="17"/>
      <c r="AU103" s="17"/>
      <c r="AV103" s="17"/>
      <c r="AW103" s="17"/>
      <c r="AX103" s="17"/>
      <c r="AY103" s="17"/>
      <c r="AZ103" s="17">
        <v>0.5</v>
      </c>
      <c r="BA103" s="17"/>
      <c r="BB103" s="17"/>
      <c r="BC103" s="17"/>
      <c r="BD103" s="17"/>
      <c r="BE103" s="17"/>
      <c r="BF103" s="17"/>
      <c r="BG103" s="17"/>
      <c r="BH103" s="17"/>
      <c r="BI103" s="17"/>
      <c r="BJ103" s="17"/>
      <c r="BK103" s="18"/>
      <c r="BL103" s="17">
        <v>0.3</v>
      </c>
      <c r="BM103" s="17"/>
      <c r="BN103" s="17"/>
      <c r="BO103" s="18">
        <v>0.2</v>
      </c>
      <c r="BP103" s="193"/>
      <c r="BQ103" s="193"/>
      <c r="BR103" s="193"/>
      <c r="BS103" s="194"/>
      <c r="BT103" s="194"/>
      <c r="BU103" s="194"/>
      <c r="BV103" s="193"/>
      <c r="BW103" s="193"/>
      <c r="BX103" s="193"/>
      <c r="BY103" s="193"/>
      <c r="BZ103" s="193"/>
      <c r="CA103" s="193"/>
    </row>
    <row r="104" spans="1:79" ht="84.75" customHeight="1">
      <c r="A104" s="27"/>
      <c r="B104" s="211">
        <v>50</v>
      </c>
      <c r="C104" s="200" t="s">
        <v>85</v>
      </c>
      <c r="D104" s="200" t="s">
        <v>86</v>
      </c>
      <c r="E104" s="222" t="s">
        <v>135</v>
      </c>
      <c r="F104" s="222" t="s">
        <v>164</v>
      </c>
      <c r="G104" s="237" t="s">
        <v>253</v>
      </c>
      <c r="H104" s="216" t="s">
        <v>279</v>
      </c>
      <c r="I104" s="201" t="s">
        <v>280</v>
      </c>
      <c r="J104" s="222" t="s">
        <v>242</v>
      </c>
      <c r="K104" s="201" t="s">
        <v>58</v>
      </c>
      <c r="L104" s="228">
        <v>43891</v>
      </c>
      <c r="M104" s="230">
        <v>44196</v>
      </c>
      <c r="N104" s="16" t="s">
        <v>59</v>
      </c>
      <c r="O104" s="15">
        <v>8.3333333333333332E-3</v>
      </c>
      <c r="P104" s="130">
        <f t="shared" si="4"/>
        <v>1</v>
      </c>
      <c r="Q104" s="111"/>
      <c r="R104" s="14"/>
      <c r="S104" s="14"/>
      <c r="T104" s="112"/>
      <c r="U104" s="14"/>
      <c r="V104" s="14"/>
      <c r="W104" s="14"/>
      <c r="X104" s="141"/>
      <c r="Y104" s="111"/>
      <c r="Z104" s="14"/>
      <c r="AA104" s="14"/>
      <c r="AB104" s="112"/>
      <c r="AC104" s="14"/>
      <c r="AD104" s="11"/>
      <c r="AE104" s="11"/>
      <c r="AF104" s="10"/>
      <c r="AG104" s="158"/>
      <c r="AH104" s="12"/>
      <c r="AI104" s="12"/>
      <c r="AJ104" s="159"/>
      <c r="AK104" s="14"/>
      <c r="AL104" s="11"/>
      <c r="AM104" s="11"/>
      <c r="AN104" s="10"/>
      <c r="AO104" s="158">
        <v>0.33</v>
      </c>
      <c r="AP104" s="12"/>
      <c r="AQ104" s="12"/>
      <c r="AR104" s="159"/>
      <c r="AS104" s="14"/>
      <c r="AT104" s="11"/>
      <c r="AU104" s="11"/>
      <c r="AV104" s="11"/>
      <c r="AW104" s="12"/>
      <c r="AX104" s="12"/>
      <c r="AY104" s="12"/>
      <c r="AZ104" s="12"/>
      <c r="BA104" s="11">
        <v>0.33</v>
      </c>
      <c r="BB104" s="11"/>
      <c r="BC104" s="11"/>
      <c r="BD104" s="11"/>
      <c r="BE104" s="12"/>
      <c r="BF104" s="12"/>
      <c r="BG104" s="12"/>
      <c r="BH104" s="12"/>
      <c r="BI104" s="11"/>
      <c r="BJ104" s="11"/>
      <c r="BK104" s="10"/>
      <c r="BL104" s="9">
        <v>0.34</v>
      </c>
      <c r="BM104" s="9"/>
      <c r="BN104" s="9"/>
      <c r="BO104" s="178"/>
      <c r="BP104" s="193"/>
      <c r="BQ104" s="193"/>
      <c r="BR104" s="193"/>
      <c r="BS104" s="194"/>
      <c r="BT104" s="194"/>
      <c r="BU104" s="194"/>
      <c r="BV104" s="193"/>
      <c r="BW104" s="193"/>
      <c r="BX104" s="193"/>
      <c r="BY104" s="193" t="s">
        <v>281</v>
      </c>
      <c r="BZ104" s="193"/>
      <c r="CA104" s="193"/>
    </row>
    <row r="105" spans="1:79" ht="84.75" customHeight="1" thickBot="1">
      <c r="A105" s="27"/>
      <c r="B105" s="206"/>
      <c r="C105" s="200"/>
      <c r="D105" s="200"/>
      <c r="E105" s="222"/>
      <c r="F105" s="222"/>
      <c r="G105" s="237"/>
      <c r="H105" s="216"/>
      <c r="I105" s="201"/>
      <c r="J105" s="222"/>
      <c r="K105" s="201"/>
      <c r="L105" s="228"/>
      <c r="M105" s="230"/>
      <c r="N105" s="16" t="s">
        <v>63</v>
      </c>
      <c r="O105" s="20">
        <f>P105*O104</f>
        <v>8.3333333333333332E-3</v>
      </c>
      <c r="P105" s="130">
        <f t="shared" si="4"/>
        <v>1</v>
      </c>
      <c r="Q105" s="113"/>
      <c r="R105" s="19"/>
      <c r="S105" s="19"/>
      <c r="T105" s="114"/>
      <c r="U105" s="19"/>
      <c r="V105" s="19"/>
      <c r="W105" s="19"/>
      <c r="X105" s="142"/>
      <c r="Y105" s="113"/>
      <c r="Z105" s="19"/>
      <c r="AA105" s="19"/>
      <c r="AB105" s="114"/>
      <c r="AC105" s="19"/>
      <c r="AD105" s="17"/>
      <c r="AE105" s="17"/>
      <c r="AF105" s="18"/>
      <c r="AG105" s="113"/>
      <c r="AH105" s="17"/>
      <c r="AI105" s="17"/>
      <c r="AJ105" s="160"/>
      <c r="AK105" s="19"/>
      <c r="AL105" s="17"/>
      <c r="AM105" s="17"/>
      <c r="AN105" s="18"/>
      <c r="AO105" s="113">
        <v>0.33</v>
      </c>
      <c r="AP105" s="17"/>
      <c r="AQ105" s="17"/>
      <c r="AR105" s="160"/>
      <c r="AS105" s="19"/>
      <c r="AT105" s="17"/>
      <c r="AU105" s="17"/>
      <c r="AV105" s="17"/>
      <c r="AW105" s="17"/>
      <c r="AX105" s="17"/>
      <c r="AY105" s="17"/>
      <c r="AZ105" s="17"/>
      <c r="BA105" s="17">
        <v>0.33</v>
      </c>
      <c r="BB105" s="17"/>
      <c r="BC105" s="17"/>
      <c r="BD105" s="17"/>
      <c r="BE105" s="17"/>
      <c r="BF105" s="17"/>
      <c r="BG105" s="17"/>
      <c r="BH105" s="17"/>
      <c r="BI105" s="17"/>
      <c r="BJ105" s="17"/>
      <c r="BK105" s="18"/>
      <c r="BL105" s="17">
        <v>0.34</v>
      </c>
      <c r="BM105" s="17"/>
      <c r="BN105" s="17"/>
      <c r="BO105" s="18"/>
      <c r="BP105" s="193"/>
      <c r="BQ105" s="193"/>
      <c r="BR105" s="193"/>
      <c r="BS105" s="194"/>
      <c r="BT105" s="194"/>
      <c r="BU105" s="194"/>
      <c r="BV105" s="193"/>
      <c r="BW105" s="193"/>
      <c r="BX105" s="193"/>
      <c r="BY105" s="193"/>
      <c r="BZ105" s="193"/>
      <c r="CA105" s="193"/>
    </row>
    <row r="106" spans="1:79" ht="84.75" customHeight="1">
      <c r="A106" s="27"/>
      <c r="B106" s="211">
        <v>51</v>
      </c>
      <c r="C106" s="200" t="s">
        <v>85</v>
      </c>
      <c r="D106" s="200" t="s">
        <v>86</v>
      </c>
      <c r="E106" s="222" t="s">
        <v>135</v>
      </c>
      <c r="F106" s="222" t="s">
        <v>164</v>
      </c>
      <c r="G106" s="237" t="s">
        <v>253</v>
      </c>
      <c r="H106" s="216" t="s">
        <v>282</v>
      </c>
      <c r="I106" s="201" t="s">
        <v>280</v>
      </c>
      <c r="J106" s="222" t="s">
        <v>242</v>
      </c>
      <c r="K106" s="201" t="s">
        <v>58</v>
      </c>
      <c r="L106" s="228">
        <v>43891</v>
      </c>
      <c r="M106" s="230">
        <v>44196</v>
      </c>
      <c r="N106" s="16" t="s">
        <v>59</v>
      </c>
      <c r="O106" s="15">
        <v>8.3333333333333332E-3</v>
      </c>
      <c r="P106" s="130">
        <f t="shared" si="4"/>
        <v>1</v>
      </c>
      <c r="Q106" s="111"/>
      <c r="R106" s="14"/>
      <c r="S106" s="14"/>
      <c r="T106" s="112"/>
      <c r="U106" s="14"/>
      <c r="V106" s="14"/>
      <c r="W106" s="14"/>
      <c r="X106" s="141"/>
      <c r="Y106" s="111"/>
      <c r="Z106" s="14"/>
      <c r="AA106" s="14"/>
      <c r="AB106" s="112"/>
      <c r="AC106" s="14"/>
      <c r="AD106" s="11"/>
      <c r="AE106" s="11"/>
      <c r="AF106" s="10"/>
      <c r="AG106" s="158"/>
      <c r="AH106" s="12"/>
      <c r="AI106" s="12"/>
      <c r="AJ106" s="159"/>
      <c r="AK106" s="14"/>
      <c r="AL106" s="11"/>
      <c r="AM106" s="11"/>
      <c r="AN106" s="10"/>
      <c r="AO106" s="158"/>
      <c r="AP106" s="12"/>
      <c r="AQ106" s="12"/>
      <c r="AR106" s="159"/>
      <c r="AS106" s="14"/>
      <c r="AT106" s="11"/>
      <c r="AU106" s="11"/>
      <c r="AV106" s="11"/>
      <c r="AW106" s="12"/>
      <c r="AX106" s="12"/>
      <c r="AY106" s="12"/>
      <c r="AZ106" s="12"/>
      <c r="BA106" s="11"/>
      <c r="BB106" s="11"/>
      <c r="BC106" s="11"/>
      <c r="BD106" s="11"/>
      <c r="BE106" s="12"/>
      <c r="BF106" s="12"/>
      <c r="BG106" s="12"/>
      <c r="BH106" s="12"/>
      <c r="BI106" s="11"/>
      <c r="BJ106" s="11"/>
      <c r="BK106" s="10"/>
      <c r="BL106" s="9">
        <v>1</v>
      </c>
      <c r="BM106" s="9"/>
      <c r="BN106" s="9"/>
      <c r="BO106" s="178"/>
      <c r="BP106" s="193"/>
      <c r="BQ106" s="193"/>
      <c r="BR106" s="193"/>
      <c r="BS106" s="194"/>
      <c r="BT106" s="194"/>
      <c r="BU106" s="194"/>
      <c r="BV106" s="193"/>
      <c r="BW106" s="193"/>
      <c r="BX106" s="193"/>
      <c r="BY106" s="193" t="s">
        <v>283</v>
      </c>
      <c r="BZ106" s="193"/>
      <c r="CA106" s="193"/>
    </row>
    <row r="107" spans="1:79" ht="84.75" customHeight="1" thickBot="1">
      <c r="A107" s="27"/>
      <c r="B107" s="206"/>
      <c r="C107" s="200"/>
      <c r="D107" s="200"/>
      <c r="E107" s="222"/>
      <c r="F107" s="222"/>
      <c r="G107" s="237"/>
      <c r="H107" s="216"/>
      <c r="I107" s="201"/>
      <c r="J107" s="222"/>
      <c r="K107" s="201"/>
      <c r="L107" s="228"/>
      <c r="M107" s="230"/>
      <c r="N107" s="16" t="s">
        <v>63</v>
      </c>
      <c r="O107" s="20">
        <f>P107*O106</f>
        <v>8.3333333333333332E-3</v>
      </c>
      <c r="P107" s="130">
        <f t="shared" si="4"/>
        <v>1</v>
      </c>
      <c r="Q107" s="113"/>
      <c r="R107" s="19"/>
      <c r="S107" s="19"/>
      <c r="T107" s="114"/>
      <c r="U107" s="19"/>
      <c r="V107" s="19"/>
      <c r="W107" s="19"/>
      <c r="X107" s="142"/>
      <c r="Y107" s="113"/>
      <c r="Z107" s="19"/>
      <c r="AA107" s="19"/>
      <c r="AB107" s="114"/>
      <c r="AC107" s="19"/>
      <c r="AD107" s="17"/>
      <c r="AE107" s="17"/>
      <c r="AF107" s="18"/>
      <c r="AG107" s="113"/>
      <c r="AH107" s="17"/>
      <c r="AI107" s="17"/>
      <c r="AJ107" s="160"/>
      <c r="AK107" s="19"/>
      <c r="AL107" s="17"/>
      <c r="AM107" s="17"/>
      <c r="AN107" s="18"/>
      <c r="AO107" s="113"/>
      <c r="AP107" s="17"/>
      <c r="AQ107" s="17"/>
      <c r="AR107" s="160"/>
      <c r="AS107" s="19"/>
      <c r="AT107" s="17"/>
      <c r="AU107" s="17"/>
      <c r="AV107" s="17"/>
      <c r="AW107" s="17"/>
      <c r="AX107" s="17"/>
      <c r="AY107" s="17"/>
      <c r="AZ107" s="17"/>
      <c r="BA107" s="17"/>
      <c r="BB107" s="17"/>
      <c r="BC107" s="17"/>
      <c r="BD107" s="17"/>
      <c r="BE107" s="17"/>
      <c r="BF107" s="17"/>
      <c r="BG107" s="17"/>
      <c r="BH107" s="17"/>
      <c r="BI107" s="17"/>
      <c r="BJ107" s="17"/>
      <c r="BK107" s="18"/>
      <c r="BL107" s="17">
        <v>1</v>
      </c>
      <c r="BM107" s="17"/>
      <c r="BN107" s="17"/>
      <c r="BO107" s="18"/>
      <c r="BP107" s="193"/>
      <c r="BQ107" s="193"/>
      <c r="BR107" s="193"/>
      <c r="BS107" s="194"/>
      <c r="BT107" s="194"/>
      <c r="BU107" s="194"/>
      <c r="BV107" s="193"/>
      <c r="BW107" s="193"/>
      <c r="BX107" s="193"/>
      <c r="BY107" s="193"/>
      <c r="BZ107" s="193"/>
      <c r="CA107" s="193"/>
    </row>
    <row r="108" spans="1:79" ht="84.75" customHeight="1">
      <c r="A108" s="27"/>
      <c r="B108" s="211">
        <v>52</v>
      </c>
      <c r="C108" s="200" t="s">
        <v>85</v>
      </c>
      <c r="D108" s="200" t="s">
        <v>86</v>
      </c>
      <c r="E108" s="222" t="s">
        <v>135</v>
      </c>
      <c r="F108" s="222" t="s">
        <v>164</v>
      </c>
      <c r="G108" s="237" t="s">
        <v>253</v>
      </c>
      <c r="H108" s="216" t="s">
        <v>284</v>
      </c>
      <c r="I108" s="201" t="s">
        <v>285</v>
      </c>
      <c r="J108" s="222" t="s">
        <v>242</v>
      </c>
      <c r="K108" s="201" t="s">
        <v>58</v>
      </c>
      <c r="L108" s="228">
        <v>44136</v>
      </c>
      <c r="M108" s="230">
        <v>44196</v>
      </c>
      <c r="N108" s="16" t="s">
        <v>59</v>
      </c>
      <c r="O108" s="15">
        <v>8.3333333333333332E-3</v>
      </c>
      <c r="P108" s="130">
        <f t="shared" si="4"/>
        <v>1</v>
      </c>
      <c r="Q108" s="111"/>
      <c r="R108" s="14"/>
      <c r="S108" s="14"/>
      <c r="T108" s="112"/>
      <c r="U108" s="14"/>
      <c r="V108" s="14"/>
      <c r="W108" s="14"/>
      <c r="X108" s="141"/>
      <c r="Y108" s="111"/>
      <c r="Z108" s="14"/>
      <c r="AA108" s="14"/>
      <c r="AB108" s="112"/>
      <c r="AC108" s="14"/>
      <c r="AD108" s="11"/>
      <c r="AE108" s="11"/>
      <c r="AF108" s="10"/>
      <c r="AG108" s="158"/>
      <c r="AH108" s="12"/>
      <c r="AI108" s="12"/>
      <c r="AJ108" s="159"/>
      <c r="AK108" s="14"/>
      <c r="AL108" s="11"/>
      <c r="AM108" s="11"/>
      <c r="AN108" s="10"/>
      <c r="AO108" s="158"/>
      <c r="AP108" s="12"/>
      <c r="AQ108" s="12"/>
      <c r="AR108" s="159"/>
      <c r="AS108" s="14"/>
      <c r="AT108" s="11"/>
      <c r="AU108" s="11"/>
      <c r="AV108" s="11"/>
      <c r="AW108" s="12"/>
      <c r="AX108" s="12"/>
      <c r="AY108" s="12"/>
      <c r="AZ108" s="12"/>
      <c r="BA108" s="11"/>
      <c r="BB108" s="11"/>
      <c r="BC108" s="11"/>
      <c r="BD108" s="11"/>
      <c r="BE108" s="12"/>
      <c r="BF108" s="12"/>
      <c r="BG108" s="12"/>
      <c r="BH108" s="12"/>
      <c r="BI108" s="11"/>
      <c r="BJ108" s="11"/>
      <c r="BK108" s="10"/>
      <c r="BL108" s="9">
        <v>1</v>
      </c>
      <c r="BM108" s="9"/>
      <c r="BN108" s="9"/>
      <c r="BO108" s="178"/>
      <c r="BP108" s="193"/>
      <c r="BQ108" s="193"/>
      <c r="BR108" s="193"/>
      <c r="BS108" s="194"/>
      <c r="BT108" s="194"/>
      <c r="BU108" s="194"/>
      <c r="BV108" s="193"/>
      <c r="BW108" s="193"/>
      <c r="BX108" s="193"/>
      <c r="BY108" s="193" t="s">
        <v>286</v>
      </c>
      <c r="BZ108" s="193"/>
      <c r="CA108" s="193"/>
    </row>
    <row r="109" spans="1:79" ht="84.75" customHeight="1" thickBot="1">
      <c r="A109" s="27"/>
      <c r="B109" s="206"/>
      <c r="C109" s="200"/>
      <c r="D109" s="200"/>
      <c r="E109" s="222"/>
      <c r="F109" s="222"/>
      <c r="G109" s="237"/>
      <c r="H109" s="216"/>
      <c r="I109" s="201"/>
      <c r="J109" s="222"/>
      <c r="K109" s="201"/>
      <c r="L109" s="228"/>
      <c r="M109" s="230"/>
      <c r="N109" s="16" t="s">
        <v>63</v>
      </c>
      <c r="O109" s="20">
        <f>P109*O108</f>
        <v>8.3333333333333332E-3</v>
      </c>
      <c r="P109" s="130">
        <f t="shared" si="4"/>
        <v>1</v>
      </c>
      <c r="Q109" s="113"/>
      <c r="R109" s="19"/>
      <c r="S109" s="19"/>
      <c r="T109" s="114"/>
      <c r="U109" s="19"/>
      <c r="V109" s="19"/>
      <c r="W109" s="19"/>
      <c r="X109" s="142"/>
      <c r="Y109" s="113"/>
      <c r="Z109" s="19"/>
      <c r="AA109" s="19"/>
      <c r="AB109" s="114"/>
      <c r="AC109" s="19"/>
      <c r="AD109" s="17"/>
      <c r="AE109" s="17"/>
      <c r="AF109" s="18"/>
      <c r="AG109" s="113"/>
      <c r="AH109" s="17"/>
      <c r="AI109" s="17"/>
      <c r="AJ109" s="160"/>
      <c r="AK109" s="19"/>
      <c r="AL109" s="17"/>
      <c r="AM109" s="17"/>
      <c r="AN109" s="18"/>
      <c r="AO109" s="113"/>
      <c r="AP109" s="17"/>
      <c r="AQ109" s="17"/>
      <c r="AR109" s="160"/>
      <c r="AS109" s="19"/>
      <c r="AT109" s="17"/>
      <c r="AU109" s="17"/>
      <c r="AV109" s="17"/>
      <c r="AW109" s="17"/>
      <c r="AX109" s="17"/>
      <c r="AY109" s="17"/>
      <c r="AZ109" s="17"/>
      <c r="BA109" s="17"/>
      <c r="BB109" s="17"/>
      <c r="BC109" s="17"/>
      <c r="BD109" s="17"/>
      <c r="BE109" s="17"/>
      <c r="BF109" s="17"/>
      <c r="BG109" s="17"/>
      <c r="BH109" s="17"/>
      <c r="BI109" s="17"/>
      <c r="BJ109" s="17"/>
      <c r="BK109" s="18"/>
      <c r="BL109" s="17">
        <v>1</v>
      </c>
      <c r="BM109" s="17"/>
      <c r="BN109" s="17"/>
      <c r="BO109" s="18"/>
      <c r="BP109" s="193"/>
      <c r="BQ109" s="193"/>
      <c r="BR109" s="193"/>
      <c r="BS109" s="194"/>
      <c r="BT109" s="194"/>
      <c r="BU109" s="194"/>
      <c r="BV109" s="193"/>
      <c r="BW109" s="193"/>
      <c r="BX109" s="193"/>
      <c r="BY109" s="193"/>
      <c r="BZ109" s="193"/>
      <c r="CA109" s="193"/>
    </row>
    <row r="110" spans="1:79" ht="84.75" customHeight="1">
      <c r="A110" s="27"/>
      <c r="B110" s="211">
        <v>53</v>
      </c>
      <c r="C110" s="200" t="s">
        <v>85</v>
      </c>
      <c r="D110" s="200" t="s">
        <v>86</v>
      </c>
      <c r="E110" s="222" t="s">
        <v>135</v>
      </c>
      <c r="F110" s="222" t="s">
        <v>164</v>
      </c>
      <c r="G110" s="237" t="s">
        <v>253</v>
      </c>
      <c r="H110" s="216" t="s">
        <v>287</v>
      </c>
      <c r="I110" s="201" t="s">
        <v>288</v>
      </c>
      <c r="J110" s="222" t="s">
        <v>242</v>
      </c>
      <c r="K110" s="201" t="s">
        <v>58</v>
      </c>
      <c r="L110" s="228">
        <v>43862</v>
      </c>
      <c r="M110" s="230">
        <v>44286</v>
      </c>
      <c r="N110" s="16" t="s">
        <v>59</v>
      </c>
      <c r="O110" s="15">
        <v>8.3333333333333332E-3</v>
      </c>
      <c r="P110" s="130">
        <f t="shared" si="4"/>
        <v>1</v>
      </c>
      <c r="Q110" s="111"/>
      <c r="R110" s="14"/>
      <c r="S110" s="14"/>
      <c r="T110" s="112"/>
      <c r="U110" s="14"/>
      <c r="V110" s="14"/>
      <c r="W110" s="14"/>
      <c r="X110" s="141"/>
      <c r="Y110" s="111"/>
      <c r="Z110" s="14"/>
      <c r="AA110" s="14"/>
      <c r="AB110" s="112"/>
      <c r="AC110" s="14">
        <v>1</v>
      </c>
      <c r="AD110" s="11"/>
      <c r="AE110" s="11"/>
      <c r="AF110" s="10"/>
      <c r="AG110" s="158"/>
      <c r="AH110" s="12"/>
      <c r="AI110" s="12"/>
      <c r="AJ110" s="159"/>
      <c r="AK110" s="14"/>
      <c r="AL110" s="11"/>
      <c r="AM110" s="11"/>
      <c r="AN110" s="10"/>
      <c r="AO110" s="158"/>
      <c r="AP110" s="12"/>
      <c r="AQ110" s="12"/>
      <c r="AR110" s="159"/>
      <c r="AS110" s="14"/>
      <c r="AT110" s="11"/>
      <c r="AU110" s="11"/>
      <c r="AV110" s="11"/>
      <c r="AW110" s="12"/>
      <c r="AX110" s="12"/>
      <c r="AY110" s="12"/>
      <c r="AZ110" s="12"/>
      <c r="BA110" s="11"/>
      <c r="BB110" s="11"/>
      <c r="BC110" s="11"/>
      <c r="BD110" s="11"/>
      <c r="BE110" s="12"/>
      <c r="BF110" s="12"/>
      <c r="BG110" s="12"/>
      <c r="BH110" s="12"/>
      <c r="BI110" s="11"/>
      <c r="BJ110" s="11"/>
      <c r="BK110" s="10"/>
      <c r="BL110" s="9"/>
      <c r="BM110" s="9"/>
      <c r="BN110" s="9"/>
      <c r="BO110" s="178"/>
      <c r="BP110" s="247"/>
      <c r="BQ110" s="247"/>
      <c r="BR110" s="247"/>
      <c r="BS110" s="248"/>
      <c r="BT110" s="248"/>
      <c r="BU110" s="248"/>
      <c r="BV110" s="247" t="s">
        <v>289</v>
      </c>
      <c r="BW110" s="247"/>
      <c r="BX110" s="247"/>
      <c r="BY110" s="247" t="s">
        <v>290</v>
      </c>
      <c r="BZ110" s="247"/>
      <c r="CA110" s="247"/>
    </row>
    <row r="111" spans="1:79" ht="84.75" customHeight="1">
      <c r="A111" s="27"/>
      <c r="B111" s="206"/>
      <c r="C111" s="200"/>
      <c r="D111" s="200"/>
      <c r="E111" s="222"/>
      <c r="F111" s="222"/>
      <c r="G111" s="237"/>
      <c r="H111" s="216"/>
      <c r="I111" s="201"/>
      <c r="J111" s="222"/>
      <c r="K111" s="201"/>
      <c r="L111" s="228"/>
      <c r="M111" s="230"/>
      <c r="N111" s="16" t="s">
        <v>63</v>
      </c>
      <c r="O111" s="20">
        <f>P111*O110</f>
        <v>4.1666666666666666E-3</v>
      </c>
      <c r="P111" s="182">
        <v>0.5</v>
      </c>
      <c r="Q111" s="113"/>
      <c r="R111" s="19"/>
      <c r="S111" s="19"/>
      <c r="T111" s="114"/>
      <c r="U111" s="19"/>
      <c r="V111" s="19"/>
      <c r="W111" s="19"/>
      <c r="X111" s="142"/>
      <c r="Y111" s="113"/>
      <c r="Z111" s="19"/>
      <c r="AA111" s="19"/>
      <c r="AB111" s="114"/>
      <c r="AC111" s="19">
        <v>1</v>
      </c>
      <c r="AD111" s="17"/>
      <c r="AE111" s="17"/>
      <c r="AF111" s="18"/>
      <c r="AG111" s="113"/>
      <c r="AH111" s="17"/>
      <c r="AI111" s="17"/>
      <c r="AJ111" s="160"/>
      <c r="AK111" s="19"/>
      <c r="AL111" s="17"/>
      <c r="AM111" s="17"/>
      <c r="AN111" s="18"/>
      <c r="AO111" s="113"/>
      <c r="AP111" s="17"/>
      <c r="AQ111" s="17"/>
      <c r="AR111" s="160"/>
      <c r="AS111" s="19"/>
      <c r="AT111" s="17"/>
      <c r="AU111" s="17"/>
      <c r="AV111" s="17"/>
      <c r="AW111" s="17"/>
      <c r="AX111" s="17"/>
      <c r="AY111" s="17"/>
      <c r="AZ111" s="17"/>
      <c r="BA111" s="17"/>
      <c r="BB111" s="17"/>
      <c r="BC111" s="17"/>
      <c r="BD111" s="17"/>
      <c r="BE111" s="17"/>
      <c r="BF111" s="17"/>
      <c r="BG111" s="17"/>
      <c r="BH111" s="17"/>
      <c r="BI111" s="17"/>
      <c r="BJ111" s="17"/>
      <c r="BK111" s="18"/>
      <c r="BL111" s="17"/>
      <c r="BM111" s="17"/>
      <c r="BN111" s="17"/>
      <c r="BO111" s="18"/>
      <c r="BP111" s="247"/>
      <c r="BQ111" s="247"/>
      <c r="BR111" s="247"/>
      <c r="BS111" s="248"/>
      <c r="BT111" s="248"/>
      <c r="BU111" s="248"/>
      <c r="BV111" s="247"/>
      <c r="BW111" s="247"/>
      <c r="BX111" s="247"/>
      <c r="BY111" s="247"/>
      <c r="BZ111" s="247"/>
      <c r="CA111" s="247"/>
    </row>
    <row r="112" spans="1:79" ht="84.75" customHeight="1">
      <c r="A112" s="27"/>
      <c r="B112" s="211">
        <v>54</v>
      </c>
      <c r="C112" s="200" t="s">
        <v>85</v>
      </c>
      <c r="D112" s="200" t="s">
        <v>86</v>
      </c>
      <c r="E112" s="222" t="s">
        <v>135</v>
      </c>
      <c r="F112" s="222" t="s">
        <v>164</v>
      </c>
      <c r="G112" s="237" t="s">
        <v>253</v>
      </c>
      <c r="H112" s="216" t="s">
        <v>291</v>
      </c>
      <c r="I112" s="201" t="s">
        <v>292</v>
      </c>
      <c r="J112" s="222" t="s">
        <v>242</v>
      </c>
      <c r="K112" s="201" t="s">
        <v>58</v>
      </c>
      <c r="L112" s="228">
        <v>44044</v>
      </c>
      <c r="M112" s="230">
        <v>44104</v>
      </c>
      <c r="N112" s="16" t="s">
        <v>59</v>
      </c>
      <c r="O112" s="15">
        <v>8.3333333333333332E-3</v>
      </c>
      <c r="P112" s="130">
        <f t="shared" si="4"/>
        <v>1</v>
      </c>
      <c r="Q112" s="111"/>
      <c r="R112" s="14"/>
      <c r="S112" s="14"/>
      <c r="T112" s="112"/>
      <c r="U112" s="14"/>
      <c r="V112" s="14"/>
      <c r="W112" s="14"/>
      <c r="X112" s="141"/>
      <c r="Y112" s="111"/>
      <c r="Z112" s="14"/>
      <c r="AA112" s="14"/>
      <c r="AB112" s="112"/>
      <c r="AC112" s="14"/>
      <c r="AD112" s="11"/>
      <c r="AE112" s="11"/>
      <c r="AF112" s="10"/>
      <c r="AG112" s="158"/>
      <c r="AH112" s="12"/>
      <c r="AI112" s="12"/>
      <c r="AJ112" s="159"/>
      <c r="AK112" s="14"/>
      <c r="AL112" s="11"/>
      <c r="AM112" s="11"/>
      <c r="AN112" s="10"/>
      <c r="AO112" s="158">
        <v>1</v>
      </c>
      <c r="AP112" s="12"/>
      <c r="AQ112" s="12"/>
      <c r="AR112" s="159"/>
      <c r="AS112" s="14"/>
      <c r="AT112" s="11"/>
      <c r="AU112" s="11"/>
      <c r="AV112" s="11"/>
      <c r="AW112" s="12"/>
      <c r="AX112" s="12"/>
      <c r="AY112" s="12"/>
      <c r="AZ112" s="12"/>
      <c r="BA112" s="11"/>
      <c r="BB112" s="11"/>
      <c r="BC112" s="11"/>
      <c r="BD112" s="11"/>
      <c r="BE112" s="12"/>
      <c r="BF112" s="12"/>
      <c r="BG112" s="12"/>
      <c r="BH112" s="12"/>
      <c r="BI112" s="11"/>
      <c r="BJ112" s="11"/>
      <c r="BK112" s="10"/>
      <c r="BL112" s="9"/>
      <c r="BM112" s="9"/>
      <c r="BN112" s="9"/>
      <c r="BO112" s="178"/>
      <c r="BP112" s="193"/>
      <c r="BQ112" s="193"/>
      <c r="BR112" s="193"/>
      <c r="BS112" s="194"/>
      <c r="BT112" s="194"/>
      <c r="BU112" s="194"/>
      <c r="BV112" s="194" t="s">
        <v>293</v>
      </c>
      <c r="BW112" s="194"/>
      <c r="BX112" s="194"/>
      <c r="BY112" s="193"/>
      <c r="BZ112" s="193"/>
      <c r="CA112" s="193"/>
    </row>
    <row r="113" spans="1:79" ht="84.75" customHeight="1" thickBot="1">
      <c r="A113" s="27"/>
      <c r="B113" s="206"/>
      <c r="C113" s="200"/>
      <c r="D113" s="200"/>
      <c r="E113" s="222"/>
      <c r="F113" s="222"/>
      <c r="G113" s="237"/>
      <c r="H113" s="216"/>
      <c r="I113" s="201"/>
      <c r="J113" s="222"/>
      <c r="K113" s="201"/>
      <c r="L113" s="228"/>
      <c r="M113" s="230"/>
      <c r="N113" s="16" t="s">
        <v>63</v>
      </c>
      <c r="O113" s="20">
        <f>P113*O112</f>
        <v>8.3333333333333332E-3</v>
      </c>
      <c r="P113" s="130">
        <f t="shared" si="4"/>
        <v>1</v>
      </c>
      <c r="Q113" s="113"/>
      <c r="R113" s="19"/>
      <c r="S113" s="19"/>
      <c r="T113" s="114"/>
      <c r="U113" s="19"/>
      <c r="V113" s="19"/>
      <c r="W113" s="19"/>
      <c r="X113" s="142"/>
      <c r="Y113" s="113"/>
      <c r="Z113" s="19"/>
      <c r="AA113" s="19"/>
      <c r="AB113" s="114"/>
      <c r="AC113" s="19"/>
      <c r="AD113" s="17"/>
      <c r="AE113" s="17"/>
      <c r="AF113" s="18"/>
      <c r="AG113" s="113"/>
      <c r="AH113" s="17"/>
      <c r="AI113" s="17"/>
      <c r="AJ113" s="160"/>
      <c r="AK113" s="19"/>
      <c r="AL113" s="17"/>
      <c r="AM113" s="17"/>
      <c r="AN113" s="18"/>
      <c r="AO113" s="113">
        <v>1</v>
      </c>
      <c r="AP113" s="17"/>
      <c r="AQ113" s="17"/>
      <c r="AR113" s="160"/>
      <c r="AS113" s="19"/>
      <c r="AT113" s="17"/>
      <c r="AU113" s="17"/>
      <c r="AV113" s="17"/>
      <c r="AW113" s="17"/>
      <c r="AX113" s="17"/>
      <c r="AY113" s="17"/>
      <c r="AZ113" s="17"/>
      <c r="BA113" s="17"/>
      <c r="BB113" s="17"/>
      <c r="BC113" s="17"/>
      <c r="BD113" s="17"/>
      <c r="BE113" s="17"/>
      <c r="BF113" s="17"/>
      <c r="BG113" s="17"/>
      <c r="BH113" s="17"/>
      <c r="BI113" s="17"/>
      <c r="BJ113" s="17"/>
      <c r="BK113" s="18"/>
      <c r="BL113" s="17"/>
      <c r="BM113" s="17"/>
      <c r="BN113" s="17"/>
      <c r="BO113" s="18"/>
      <c r="BP113" s="193"/>
      <c r="BQ113" s="193"/>
      <c r="BR113" s="193"/>
      <c r="BS113" s="194"/>
      <c r="BT113" s="194"/>
      <c r="BU113" s="194"/>
      <c r="BV113" s="194"/>
      <c r="BW113" s="194"/>
      <c r="BX113" s="194"/>
      <c r="BY113" s="193"/>
      <c r="BZ113" s="193"/>
      <c r="CA113" s="193"/>
    </row>
    <row r="114" spans="1:79" ht="84.75" customHeight="1">
      <c r="A114" s="27"/>
      <c r="B114" s="211">
        <v>55</v>
      </c>
      <c r="C114" s="200" t="s">
        <v>50</v>
      </c>
      <c r="D114" s="200" t="s">
        <v>51</v>
      </c>
      <c r="E114" s="222" t="s">
        <v>135</v>
      </c>
      <c r="F114" s="222" t="s">
        <v>164</v>
      </c>
      <c r="G114" s="237" t="s">
        <v>253</v>
      </c>
      <c r="H114" s="216" t="s">
        <v>294</v>
      </c>
      <c r="I114" s="201" t="s">
        <v>295</v>
      </c>
      <c r="J114" s="222" t="s">
        <v>242</v>
      </c>
      <c r="K114" s="201" t="s">
        <v>58</v>
      </c>
      <c r="L114" s="228">
        <v>43891</v>
      </c>
      <c r="M114" s="230">
        <v>44012</v>
      </c>
      <c r="N114" s="16" t="s">
        <v>59</v>
      </c>
      <c r="O114" s="15">
        <v>8.3333333333333332E-3</v>
      </c>
      <c r="P114" s="130">
        <f t="shared" si="4"/>
        <v>1</v>
      </c>
      <c r="Q114" s="111"/>
      <c r="R114" s="14"/>
      <c r="S114" s="14"/>
      <c r="T114" s="112"/>
      <c r="U114" s="14"/>
      <c r="V114" s="14"/>
      <c r="W114" s="14"/>
      <c r="X114" s="141"/>
      <c r="Y114" s="111"/>
      <c r="Z114" s="14"/>
      <c r="AA114" s="14"/>
      <c r="AB114" s="112"/>
      <c r="AC114" s="14"/>
      <c r="AD114" s="11"/>
      <c r="AE114" s="11"/>
      <c r="AF114" s="10"/>
      <c r="AG114" s="158"/>
      <c r="AH114" s="12"/>
      <c r="AI114" s="12"/>
      <c r="AJ114" s="159"/>
      <c r="AK114" s="14"/>
      <c r="AL114" s="11"/>
      <c r="AM114" s="11"/>
      <c r="AN114" s="10"/>
      <c r="AO114" s="158">
        <v>1</v>
      </c>
      <c r="AP114" s="12"/>
      <c r="AQ114" s="12"/>
      <c r="AR114" s="159"/>
      <c r="AS114" s="14"/>
      <c r="AT114" s="11"/>
      <c r="AU114" s="11"/>
      <c r="AV114" s="11"/>
      <c r="AW114" s="12"/>
      <c r="AX114" s="12"/>
      <c r="AY114" s="12"/>
      <c r="AZ114" s="12"/>
      <c r="BA114" s="11"/>
      <c r="BB114" s="11"/>
      <c r="BC114" s="11"/>
      <c r="BD114" s="11"/>
      <c r="BE114" s="12"/>
      <c r="BF114" s="12"/>
      <c r="BG114" s="12"/>
      <c r="BH114" s="12"/>
      <c r="BI114" s="11"/>
      <c r="BJ114" s="11"/>
      <c r="BK114" s="10"/>
      <c r="BL114" s="9"/>
      <c r="BM114" s="9"/>
      <c r="BN114" s="9"/>
      <c r="BO114" s="178"/>
      <c r="BP114" s="193"/>
      <c r="BQ114" s="193"/>
      <c r="BR114" s="193"/>
      <c r="BS114" s="194" t="s">
        <v>296</v>
      </c>
      <c r="BT114" s="194"/>
      <c r="BU114" s="194"/>
      <c r="BV114" s="193"/>
      <c r="BW114" s="193"/>
      <c r="BX114" s="193"/>
      <c r="BY114" s="193"/>
      <c r="BZ114" s="193"/>
      <c r="CA114" s="193"/>
    </row>
    <row r="115" spans="1:79" ht="84.75" customHeight="1" thickBot="1">
      <c r="A115" s="27"/>
      <c r="B115" s="206"/>
      <c r="C115" s="200"/>
      <c r="D115" s="200"/>
      <c r="E115" s="222"/>
      <c r="F115" s="222"/>
      <c r="G115" s="237"/>
      <c r="H115" s="216"/>
      <c r="I115" s="201"/>
      <c r="J115" s="222"/>
      <c r="K115" s="201"/>
      <c r="L115" s="228"/>
      <c r="M115" s="230"/>
      <c r="N115" s="16" t="s">
        <v>63</v>
      </c>
      <c r="O115" s="20">
        <f>P115*O114</f>
        <v>8.3333333333333332E-3</v>
      </c>
      <c r="P115" s="130">
        <f t="shared" si="4"/>
        <v>1</v>
      </c>
      <c r="Q115" s="113"/>
      <c r="R115" s="19"/>
      <c r="S115" s="19"/>
      <c r="T115" s="114"/>
      <c r="U115" s="19"/>
      <c r="V115" s="19"/>
      <c r="W115" s="19"/>
      <c r="X115" s="142"/>
      <c r="Y115" s="113"/>
      <c r="Z115" s="19"/>
      <c r="AA115" s="19"/>
      <c r="AB115" s="114"/>
      <c r="AC115" s="19"/>
      <c r="AD115" s="17"/>
      <c r="AE115" s="17"/>
      <c r="AF115" s="18"/>
      <c r="AG115" s="113"/>
      <c r="AH115" s="17"/>
      <c r="AI115" s="17"/>
      <c r="AJ115" s="160"/>
      <c r="AK115" s="19"/>
      <c r="AL115" s="17"/>
      <c r="AM115" s="17"/>
      <c r="AN115" s="18"/>
      <c r="AO115" s="113">
        <v>1</v>
      </c>
      <c r="AP115" s="17"/>
      <c r="AQ115" s="17"/>
      <c r="AR115" s="160"/>
      <c r="AS115" s="19"/>
      <c r="AT115" s="17"/>
      <c r="AU115" s="17"/>
      <c r="AV115" s="17"/>
      <c r="AW115" s="17"/>
      <c r="AX115" s="17"/>
      <c r="AY115" s="17"/>
      <c r="AZ115" s="17"/>
      <c r="BA115" s="17"/>
      <c r="BB115" s="17"/>
      <c r="BC115" s="17"/>
      <c r="BD115" s="17"/>
      <c r="BE115" s="17"/>
      <c r="BF115" s="17"/>
      <c r="BG115" s="17"/>
      <c r="BH115" s="17"/>
      <c r="BI115" s="17"/>
      <c r="BJ115" s="17"/>
      <c r="BK115" s="18"/>
      <c r="BL115" s="17"/>
      <c r="BM115" s="17"/>
      <c r="BN115" s="17"/>
      <c r="BO115" s="18"/>
      <c r="BP115" s="193"/>
      <c r="BQ115" s="193"/>
      <c r="BR115" s="193"/>
      <c r="BS115" s="194"/>
      <c r="BT115" s="194"/>
      <c r="BU115" s="194"/>
      <c r="BV115" s="193"/>
      <c r="BW115" s="193"/>
      <c r="BX115" s="193"/>
      <c r="BY115" s="193"/>
      <c r="BZ115" s="193"/>
      <c r="CA115" s="193"/>
    </row>
    <row r="116" spans="1:79" ht="84.75" customHeight="1">
      <c r="A116" s="27"/>
      <c r="B116" s="211">
        <v>56</v>
      </c>
      <c r="C116" s="200" t="s">
        <v>50</v>
      </c>
      <c r="D116" s="200" t="s">
        <v>51</v>
      </c>
      <c r="E116" s="222" t="s">
        <v>135</v>
      </c>
      <c r="F116" s="222" t="s">
        <v>164</v>
      </c>
      <c r="G116" s="237" t="s">
        <v>253</v>
      </c>
      <c r="H116" s="216" t="s">
        <v>294</v>
      </c>
      <c r="I116" s="201" t="s">
        <v>295</v>
      </c>
      <c r="J116" s="222" t="s">
        <v>242</v>
      </c>
      <c r="K116" s="201" t="s">
        <v>58</v>
      </c>
      <c r="L116" s="228">
        <v>44075</v>
      </c>
      <c r="M116" s="230">
        <v>44196</v>
      </c>
      <c r="N116" s="16" t="s">
        <v>59</v>
      </c>
      <c r="O116" s="15">
        <v>8.3333333333333332E-3</v>
      </c>
      <c r="P116" s="130">
        <f t="shared" si="4"/>
        <v>1</v>
      </c>
      <c r="Q116" s="111"/>
      <c r="R116" s="14"/>
      <c r="S116" s="14"/>
      <c r="T116" s="112"/>
      <c r="U116" s="14"/>
      <c r="V116" s="14"/>
      <c r="W116" s="14"/>
      <c r="X116" s="141"/>
      <c r="Y116" s="111"/>
      <c r="Z116" s="14"/>
      <c r="AA116" s="14"/>
      <c r="AB116" s="112"/>
      <c r="AC116" s="14"/>
      <c r="AD116" s="11"/>
      <c r="AE116" s="11"/>
      <c r="AF116" s="10"/>
      <c r="AG116" s="158"/>
      <c r="AH116" s="12"/>
      <c r="AI116" s="12"/>
      <c r="AJ116" s="159"/>
      <c r="AK116" s="14"/>
      <c r="AL116" s="11"/>
      <c r="AM116" s="11"/>
      <c r="AN116" s="10"/>
      <c r="AO116" s="158"/>
      <c r="AP116" s="12"/>
      <c r="AQ116" s="12"/>
      <c r="AR116" s="159"/>
      <c r="AS116" s="14"/>
      <c r="AT116" s="11"/>
      <c r="AU116" s="11"/>
      <c r="AV116" s="11"/>
      <c r="AW116" s="12"/>
      <c r="AX116" s="12"/>
      <c r="AY116" s="12"/>
      <c r="AZ116" s="12"/>
      <c r="BA116" s="11"/>
      <c r="BB116" s="11"/>
      <c r="BC116" s="11"/>
      <c r="BD116" s="11"/>
      <c r="BE116" s="12"/>
      <c r="BF116" s="12"/>
      <c r="BG116" s="12"/>
      <c r="BH116" s="12"/>
      <c r="BI116" s="11"/>
      <c r="BJ116" s="11"/>
      <c r="BK116" s="10"/>
      <c r="BL116" s="9">
        <v>1</v>
      </c>
      <c r="BM116" s="9"/>
      <c r="BN116" s="9"/>
      <c r="BO116" s="178"/>
      <c r="BP116" s="193"/>
      <c r="BQ116" s="193"/>
      <c r="BR116" s="193"/>
      <c r="BS116" s="194"/>
      <c r="BT116" s="194"/>
      <c r="BU116" s="194"/>
      <c r="BV116" s="193"/>
      <c r="BW116" s="193"/>
      <c r="BX116" s="193"/>
      <c r="BY116" s="193" t="s">
        <v>297</v>
      </c>
      <c r="BZ116" s="193"/>
      <c r="CA116" s="193"/>
    </row>
    <row r="117" spans="1:79" ht="84.75" customHeight="1" thickBot="1">
      <c r="A117" s="27"/>
      <c r="B117" s="206"/>
      <c r="C117" s="200"/>
      <c r="D117" s="200"/>
      <c r="E117" s="222"/>
      <c r="F117" s="222"/>
      <c r="G117" s="237"/>
      <c r="H117" s="216"/>
      <c r="I117" s="201"/>
      <c r="J117" s="222"/>
      <c r="K117" s="201"/>
      <c r="L117" s="228"/>
      <c r="M117" s="230"/>
      <c r="N117" s="16" t="s">
        <v>63</v>
      </c>
      <c r="O117" s="20">
        <f>P117*O116</f>
        <v>8.3333333333333332E-3</v>
      </c>
      <c r="P117" s="130">
        <f t="shared" si="4"/>
        <v>1</v>
      </c>
      <c r="Q117" s="113"/>
      <c r="R117" s="19"/>
      <c r="S117" s="19"/>
      <c r="T117" s="114"/>
      <c r="U117" s="19"/>
      <c r="V117" s="19"/>
      <c r="W117" s="19"/>
      <c r="X117" s="142"/>
      <c r="Y117" s="113"/>
      <c r="Z117" s="19"/>
      <c r="AA117" s="19"/>
      <c r="AB117" s="114"/>
      <c r="AC117" s="19"/>
      <c r="AD117" s="17"/>
      <c r="AE117" s="17"/>
      <c r="AF117" s="18"/>
      <c r="AG117" s="113"/>
      <c r="AH117" s="17"/>
      <c r="AI117" s="17"/>
      <c r="AJ117" s="160"/>
      <c r="AK117" s="19"/>
      <c r="AL117" s="17"/>
      <c r="AM117" s="17"/>
      <c r="AN117" s="18"/>
      <c r="AO117" s="113"/>
      <c r="AP117" s="17"/>
      <c r="AQ117" s="17"/>
      <c r="AR117" s="160"/>
      <c r="AS117" s="19"/>
      <c r="AT117" s="17"/>
      <c r="AU117" s="17"/>
      <c r="AV117" s="17"/>
      <c r="AW117" s="17"/>
      <c r="AX117" s="17"/>
      <c r="AY117" s="17"/>
      <c r="AZ117" s="17"/>
      <c r="BA117" s="17"/>
      <c r="BB117" s="17"/>
      <c r="BC117" s="17"/>
      <c r="BD117" s="17"/>
      <c r="BE117" s="17"/>
      <c r="BF117" s="17"/>
      <c r="BG117" s="17"/>
      <c r="BH117" s="17"/>
      <c r="BI117" s="17"/>
      <c r="BJ117" s="17"/>
      <c r="BK117" s="18"/>
      <c r="BL117" s="17">
        <v>1</v>
      </c>
      <c r="BM117" s="17"/>
      <c r="BN117" s="17"/>
      <c r="BO117" s="18"/>
      <c r="BP117" s="193"/>
      <c r="BQ117" s="193"/>
      <c r="BR117" s="193"/>
      <c r="BS117" s="194"/>
      <c r="BT117" s="194"/>
      <c r="BU117" s="194"/>
      <c r="BV117" s="193"/>
      <c r="BW117" s="193"/>
      <c r="BX117" s="193"/>
      <c r="BY117" s="193"/>
      <c r="BZ117" s="193"/>
      <c r="CA117" s="193"/>
    </row>
    <row r="118" spans="1:79" ht="84.75" customHeight="1">
      <c r="A118" s="27"/>
      <c r="B118" s="211">
        <v>57</v>
      </c>
      <c r="C118" s="200" t="s">
        <v>50</v>
      </c>
      <c r="D118" s="200" t="s">
        <v>51</v>
      </c>
      <c r="E118" s="222" t="s">
        <v>135</v>
      </c>
      <c r="F118" s="222" t="s">
        <v>164</v>
      </c>
      <c r="G118" s="237" t="s">
        <v>253</v>
      </c>
      <c r="H118" s="216" t="s">
        <v>298</v>
      </c>
      <c r="I118" s="201" t="s">
        <v>299</v>
      </c>
      <c r="J118" s="222" t="s">
        <v>242</v>
      </c>
      <c r="K118" s="201" t="s">
        <v>58</v>
      </c>
      <c r="L118" s="228">
        <v>44075</v>
      </c>
      <c r="M118" s="230">
        <v>44196</v>
      </c>
      <c r="N118" s="16" t="s">
        <v>59</v>
      </c>
      <c r="O118" s="15">
        <v>8.3333333333333332E-3</v>
      </c>
      <c r="P118" s="130">
        <f t="shared" si="4"/>
        <v>1</v>
      </c>
      <c r="Q118" s="111"/>
      <c r="R118" s="14"/>
      <c r="S118" s="14"/>
      <c r="T118" s="112"/>
      <c r="U118" s="14"/>
      <c r="V118" s="14"/>
      <c r="W118" s="14"/>
      <c r="X118" s="141"/>
      <c r="Y118" s="111"/>
      <c r="Z118" s="14"/>
      <c r="AA118" s="14"/>
      <c r="AB118" s="112"/>
      <c r="AC118" s="14"/>
      <c r="AD118" s="11"/>
      <c r="AE118" s="11"/>
      <c r="AF118" s="10"/>
      <c r="AG118" s="158"/>
      <c r="AH118" s="12"/>
      <c r="AI118" s="12"/>
      <c r="AJ118" s="159"/>
      <c r="AK118" s="14"/>
      <c r="AL118" s="11"/>
      <c r="AM118" s="11"/>
      <c r="AN118" s="10"/>
      <c r="AO118" s="158"/>
      <c r="AP118" s="12"/>
      <c r="AQ118" s="12"/>
      <c r="AR118" s="159"/>
      <c r="AS118" s="14"/>
      <c r="AT118" s="11"/>
      <c r="AU118" s="11"/>
      <c r="AV118" s="11"/>
      <c r="AW118" s="12"/>
      <c r="AX118" s="12"/>
      <c r="AY118" s="12"/>
      <c r="AZ118" s="12"/>
      <c r="BA118" s="11">
        <v>0.5</v>
      </c>
      <c r="BB118" s="11"/>
      <c r="BC118" s="11"/>
      <c r="BD118" s="11"/>
      <c r="BE118" s="12"/>
      <c r="BF118" s="12"/>
      <c r="BG118" s="12"/>
      <c r="BH118" s="12"/>
      <c r="BI118" s="11"/>
      <c r="BJ118" s="11"/>
      <c r="BK118" s="10"/>
      <c r="BL118" s="9">
        <v>0.5</v>
      </c>
      <c r="BM118" s="9"/>
      <c r="BN118" s="9"/>
      <c r="BO118" s="178"/>
      <c r="BP118" s="193"/>
      <c r="BQ118" s="193"/>
      <c r="BR118" s="193"/>
      <c r="BS118" s="194"/>
      <c r="BT118" s="194"/>
      <c r="BU118" s="194"/>
      <c r="BV118" s="193"/>
      <c r="BW118" s="193"/>
      <c r="BX118" s="193"/>
      <c r="BY118" s="193" t="s">
        <v>300</v>
      </c>
      <c r="BZ118" s="193"/>
      <c r="CA118" s="193"/>
    </row>
    <row r="119" spans="1:79" ht="84.75" customHeight="1" thickBot="1">
      <c r="A119" s="27"/>
      <c r="B119" s="206"/>
      <c r="C119" s="200"/>
      <c r="D119" s="200"/>
      <c r="E119" s="222"/>
      <c r="F119" s="222"/>
      <c r="G119" s="237"/>
      <c r="H119" s="216"/>
      <c r="I119" s="201"/>
      <c r="J119" s="222"/>
      <c r="K119" s="201"/>
      <c r="L119" s="228"/>
      <c r="M119" s="230"/>
      <c r="N119" s="16" t="s">
        <v>63</v>
      </c>
      <c r="O119" s="20">
        <f>P119*O118</f>
        <v>8.3333333333333332E-3</v>
      </c>
      <c r="P119" s="130">
        <f t="shared" si="4"/>
        <v>1</v>
      </c>
      <c r="Q119" s="113"/>
      <c r="R119" s="19"/>
      <c r="S119" s="19"/>
      <c r="T119" s="114"/>
      <c r="U119" s="19"/>
      <c r="V119" s="19"/>
      <c r="W119" s="19"/>
      <c r="X119" s="142"/>
      <c r="Y119" s="113"/>
      <c r="Z119" s="19"/>
      <c r="AA119" s="19"/>
      <c r="AB119" s="114"/>
      <c r="AC119" s="19"/>
      <c r="AD119" s="17"/>
      <c r="AE119" s="17"/>
      <c r="AF119" s="18"/>
      <c r="AG119" s="113"/>
      <c r="AH119" s="17"/>
      <c r="AI119" s="17"/>
      <c r="AJ119" s="160"/>
      <c r="AK119" s="19"/>
      <c r="AL119" s="17"/>
      <c r="AM119" s="17"/>
      <c r="AN119" s="18"/>
      <c r="AO119" s="113"/>
      <c r="AP119" s="17"/>
      <c r="AQ119" s="17"/>
      <c r="AR119" s="160"/>
      <c r="AS119" s="19"/>
      <c r="AT119" s="17"/>
      <c r="AU119" s="17"/>
      <c r="AV119" s="17"/>
      <c r="AW119" s="17"/>
      <c r="AX119" s="17"/>
      <c r="AY119" s="17"/>
      <c r="AZ119" s="17"/>
      <c r="BA119" s="17">
        <v>0.5</v>
      </c>
      <c r="BB119" s="17"/>
      <c r="BC119" s="17"/>
      <c r="BD119" s="17"/>
      <c r="BE119" s="17"/>
      <c r="BF119" s="17"/>
      <c r="BG119" s="17"/>
      <c r="BH119" s="17"/>
      <c r="BI119" s="17"/>
      <c r="BJ119" s="17"/>
      <c r="BK119" s="18"/>
      <c r="BL119" s="17">
        <v>0.5</v>
      </c>
      <c r="BM119" s="17"/>
      <c r="BN119" s="17"/>
      <c r="BO119" s="18"/>
      <c r="BP119" s="193"/>
      <c r="BQ119" s="193"/>
      <c r="BR119" s="193"/>
      <c r="BS119" s="194"/>
      <c r="BT119" s="194"/>
      <c r="BU119" s="194"/>
      <c r="BV119" s="193"/>
      <c r="BW119" s="193"/>
      <c r="BX119" s="193"/>
      <c r="BY119" s="193"/>
      <c r="BZ119" s="193"/>
      <c r="CA119" s="193"/>
    </row>
    <row r="120" spans="1:79" ht="84.75" customHeight="1">
      <c r="A120" s="27"/>
      <c r="B120" s="211">
        <v>58</v>
      </c>
      <c r="C120" s="200" t="s">
        <v>50</v>
      </c>
      <c r="D120" s="200" t="s">
        <v>51</v>
      </c>
      <c r="E120" s="222" t="s">
        <v>135</v>
      </c>
      <c r="F120" s="222" t="s">
        <v>164</v>
      </c>
      <c r="G120" s="237" t="s">
        <v>253</v>
      </c>
      <c r="H120" s="216" t="s">
        <v>301</v>
      </c>
      <c r="I120" s="201" t="s">
        <v>302</v>
      </c>
      <c r="J120" s="222" t="s">
        <v>242</v>
      </c>
      <c r="K120" s="201" t="s">
        <v>58</v>
      </c>
      <c r="L120" s="228">
        <v>43862</v>
      </c>
      <c r="M120" s="230">
        <v>44196</v>
      </c>
      <c r="N120" s="16" t="s">
        <v>59</v>
      </c>
      <c r="O120" s="15">
        <v>8.3333333333333332E-3</v>
      </c>
      <c r="P120" s="130">
        <f t="shared" si="4"/>
        <v>1</v>
      </c>
      <c r="Q120" s="111"/>
      <c r="R120" s="14"/>
      <c r="S120" s="14"/>
      <c r="T120" s="112"/>
      <c r="U120" s="14"/>
      <c r="V120" s="14"/>
      <c r="W120" s="14"/>
      <c r="X120" s="141"/>
      <c r="Y120" s="111"/>
      <c r="Z120" s="14"/>
      <c r="AA120" s="14"/>
      <c r="AB120" s="112"/>
      <c r="AC120" s="14"/>
      <c r="AD120" s="11"/>
      <c r="AE120" s="11"/>
      <c r="AF120" s="10"/>
      <c r="AG120" s="158"/>
      <c r="AH120" s="12"/>
      <c r="AI120" s="12"/>
      <c r="AJ120" s="159"/>
      <c r="AK120" s="14"/>
      <c r="AL120" s="11"/>
      <c r="AM120" s="11"/>
      <c r="AN120" s="10"/>
      <c r="AO120" s="158">
        <v>0.33</v>
      </c>
      <c r="AP120" s="12"/>
      <c r="AQ120" s="12"/>
      <c r="AR120" s="159"/>
      <c r="AS120" s="14"/>
      <c r="AT120" s="11"/>
      <c r="AU120" s="11"/>
      <c r="AV120" s="11"/>
      <c r="AW120" s="12"/>
      <c r="AX120" s="12"/>
      <c r="AY120" s="12"/>
      <c r="AZ120" s="12"/>
      <c r="BA120" s="11">
        <v>0.33</v>
      </c>
      <c r="BB120" s="11"/>
      <c r="BC120" s="11"/>
      <c r="BD120" s="11"/>
      <c r="BE120" s="12"/>
      <c r="BF120" s="12"/>
      <c r="BG120" s="12"/>
      <c r="BH120" s="12"/>
      <c r="BI120" s="11"/>
      <c r="BJ120" s="11"/>
      <c r="BK120" s="10"/>
      <c r="BL120" s="9">
        <v>0.34</v>
      </c>
      <c r="BM120" s="9"/>
      <c r="BN120" s="9"/>
      <c r="BO120" s="178"/>
      <c r="BP120" s="193"/>
      <c r="BQ120" s="193"/>
      <c r="BR120" s="193"/>
      <c r="BS120" s="194"/>
      <c r="BT120" s="194"/>
      <c r="BU120" s="194"/>
      <c r="BV120" s="193"/>
      <c r="BW120" s="193"/>
      <c r="BX120" s="193"/>
      <c r="BY120" s="193" t="s">
        <v>303</v>
      </c>
      <c r="BZ120" s="193"/>
      <c r="CA120" s="193"/>
    </row>
    <row r="121" spans="1:79" ht="84.75" customHeight="1" thickBot="1">
      <c r="A121" s="27"/>
      <c r="B121" s="206"/>
      <c r="C121" s="200"/>
      <c r="D121" s="200"/>
      <c r="E121" s="222"/>
      <c r="F121" s="222"/>
      <c r="G121" s="237"/>
      <c r="H121" s="216"/>
      <c r="I121" s="201"/>
      <c r="J121" s="222"/>
      <c r="K121" s="201"/>
      <c r="L121" s="228"/>
      <c r="M121" s="230"/>
      <c r="N121" s="16" t="s">
        <v>63</v>
      </c>
      <c r="O121" s="20">
        <f>P121*O120</f>
        <v>8.3333333333333332E-3</v>
      </c>
      <c r="P121" s="130">
        <f t="shared" si="4"/>
        <v>1</v>
      </c>
      <c r="Q121" s="113"/>
      <c r="R121" s="19"/>
      <c r="S121" s="19"/>
      <c r="T121" s="114"/>
      <c r="U121" s="19"/>
      <c r="V121" s="19"/>
      <c r="W121" s="19"/>
      <c r="X121" s="142"/>
      <c r="Y121" s="113"/>
      <c r="Z121" s="19"/>
      <c r="AA121" s="19"/>
      <c r="AB121" s="114"/>
      <c r="AC121" s="19"/>
      <c r="AD121" s="17"/>
      <c r="AE121" s="17"/>
      <c r="AF121" s="18"/>
      <c r="AG121" s="113"/>
      <c r="AH121" s="17"/>
      <c r="AI121" s="17"/>
      <c r="AJ121" s="160"/>
      <c r="AK121" s="19"/>
      <c r="AL121" s="17"/>
      <c r="AM121" s="17"/>
      <c r="AN121" s="18"/>
      <c r="AO121" s="113">
        <v>0.33</v>
      </c>
      <c r="AP121" s="17"/>
      <c r="AQ121" s="17"/>
      <c r="AR121" s="160"/>
      <c r="AS121" s="19"/>
      <c r="AT121" s="17"/>
      <c r="AU121" s="17"/>
      <c r="AV121" s="17"/>
      <c r="AW121" s="17"/>
      <c r="AX121" s="17"/>
      <c r="AY121" s="17"/>
      <c r="AZ121" s="17"/>
      <c r="BA121" s="17">
        <v>0.33</v>
      </c>
      <c r="BB121" s="17"/>
      <c r="BC121" s="17"/>
      <c r="BD121" s="17"/>
      <c r="BE121" s="17"/>
      <c r="BF121" s="17"/>
      <c r="BG121" s="17"/>
      <c r="BH121" s="17"/>
      <c r="BI121" s="17"/>
      <c r="BJ121" s="17"/>
      <c r="BK121" s="18"/>
      <c r="BL121" s="17">
        <v>0.34</v>
      </c>
      <c r="BM121" s="17"/>
      <c r="BN121" s="17"/>
      <c r="BO121" s="18"/>
      <c r="BP121" s="193"/>
      <c r="BQ121" s="193"/>
      <c r="BR121" s="193"/>
      <c r="BS121" s="194"/>
      <c r="BT121" s="194"/>
      <c r="BU121" s="194"/>
      <c r="BV121" s="193"/>
      <c r="BW121" s="193"/>
      <c r="BX121" s="193"/>
      <c r="BY121" s="193"/>
      <c r="BZ121" s="193"/>
      <c r="CA121" s="193"/>
    </row>
    <row r="122" spans="1:79" ht="84.75" customHeight="1">
      <c r="A122" s="27"/>
      <c r="B122" s="211">
        <v>59</v>
      </c>
      <c r="C122" s="200" t="s">
        <v>50</v>
      </c>
      <c r="D122" s="200" t="s">
        <v>51</v>
      </c>
      <c r="E122" s="222" t="s">
        <v>135</v>
      </c>
      <c r="F122" s="222" t="s">
        <v>164</v>
      </c>
      <c r="G122" s="237" t="s">
        <v>253</v>
      </c>
      <c r="H122" s="216" t="s">
        <v>304</v>
      </c>
      <c r="I122" s="201" t="s">
        <v>305</v>
      </c>
      <c r="J122" s="222" t="s">
        <v>242</v>
      </c>
      <c r="K122" s="201" t="s">
        <v>58</v>
      </c>
      <c r="L122" s="228">
        <v>43891</v>
      </c>
      <c r="M122" s="230">
        <v>44012</v>
      </c>
      <c r="N122" s="16" t="s">
        <v>59</v>
      </c>
      <c r="O122" s="15">
        <v>8.3333333333333332E-3</v>
      </c>
      <c r="P122" s="130">
        <f t="shared" si="4"/>
        <v>1</v>
      </c>
      <c r="Q122" s="111"/>
      <c r="R122" s="14"/>
      <c r="S122" s="14"/>
      <c r="T122" s="112"/>
      <c r="U122" s="14"/>
      <c r="V122" s="14"/>
      <c r="W122" s="14"/>
      <c r="X122" s="141"/>
      <c r="Y122" s="111"/>
      <c r="Z122" s="14"/>
      <c r="AA122" s="14"/>
      <c r="AB122" s="112"/>
      <c r="AC122" s="14"/>
      <c r="AD122" s="11"/>
      <c r="AE122" s="11"/>
      <c r="AF122" s="10"/>
      <c r="AG122" s="158"/>
      <c r="AH122" s="12"/>
      <c r="AI122" s="12"/>
      <c r="AJ122" s="159"/>
      <c r="AK122" s="14"/>
      <c r="AL122" s="11"/>
      <c r="AM122" s="11"/>
      <c r="AN122" s="10"/>
      <c r="AO122" s="158">
        <v>1</v>
      </c>
      <c r="AP122" s="12"/>
      <c r="AQ122" s="12"/>
      <c r="AR122" s="159"/>
      <c r="AS122" s="14"/>
      <c r="AT122" s="11"/>
      <c r="AU122" s="11"/>
      <c r="AV122" s="11"/>
      <c r="AW122" s="12"/>
      <c r="AX122" s="12"/>
      <c r="AY122" s="12"/>
      <c r="AZ122" s="12"/>
      <c r="BA122" s="11"/>
      <c r="BB122" s="11"/>
      <c r="BC122" s="11"/>
      <c r="BD122" s="11"/>
      <c r="BE122" s="12"/>
      <c r="BF122" s="12"/>
      <c r="BG122" s="12"/>
      <c r="BH122" s="12"/>
      <c r="BI122" s="11"/>
      <c r="BJ122" s="11"/>
      <c r="BK122" s="10"/>
      <c r="BL122" s="9"/>
      <c r="BM122" s="9"/>
      <c r="BN122" s="9"/>
      <c r="BO122" s="178"/>
      <c r="BP122" s="193"/>
      <c r="BQ122" s="193"/>
      <c r="BR122" s="193"/>
      <c r="BS122" s="194" t="s">
        <v>306</v>
      </c>
      <c r="BT122" s="194"/>
      <c r="BU122" s="194"/>
      <c r="BV122" s="193"/>
      <c r="BW122" s="193"/>
      <c r="BX122" s="193"/>
      <c r="BY122" s="193"/>
      <c r="BZ122" s="193"/>
      <c r="CA122" s="193"/>
    </row>
    <row r="123" spans="1:79" ht="84.75" customHeight="1" thickBot="1">
      <c r="A123" s="27"/>
      <c r="B123" s="206"/>
      <c r="C123" s="200"/>
      <c r="D123" s="200"/>
      <c r="E123" s="222"/>
      <c r="F123" s="222"/>
      <c r="G123" s="237"/>
      <c r="H123" s="216"/>
      <c r="I123" s="201"/>
      <c r="J123" s="222"/>
      <c r="K123" s="201"/>
      <c r="L123" s="228"/>
      <c r="M123" s="230"/>
      <c r="N123" s="16" t="s">
        <v>63</v>
      </c>
      <c r="O123" s="20">
        <f>P123*O122</f>
        <v>8.3333333333333332E-3</v>
      </c>
      <c r="P123" s="130">
        <f t="shared" si="4"/>
        <v>1</v>
      </c>
      <c r="Q123" s="113"/>
      <c r="R123" s="19"/>
      <c r="S123" s="19"/>
      <c r="T123" s="114"/>
      <c r="U123" s="19"/>
      <c r="V123" s="19"/>
      <c r="W123" s="19"/>
      <c r="X123" s="142"/>
      <c r="Y123" s="113"/>
      <c r="Z123" s="19"/>
      <c r="AA123" s="19"/>
      <c r="AB123" s="114"/>
      <c r="AC123" s="19"/>
      <c r="AD123" s="17"/>
      <c r="AE123" s="17"/>
      <c r="AF123" s="18"/>
      <c r="AG123" s="113"/>
      <c r="AH123" s="17"/>
      <c r="AI123" s="17"/>
      <c r="AJ123" s="160"/>
      <c r="AK123" s="19"/>
      <c r="AL123" s="17"/>
      <c r="AM123" s="17"/>
      <c r="AN123" s="18"/>
      <c r="AO123" s="113">
        <v>1</v>
      </c>
      <c r="AP123" s="17"/>
      <c r="AQ123" s="17"/>
      <c r="AR123" s="160"/>
      <c r="AS123" s="19"/>
      <c r="AT123" s="17"/>
      <c r="AU123" s="17"/>
      <c r="AV123" s="17"/>
      <c r="AW123" s="17"/>
      <c r="AX123" s="17"/>
      <c r="AY123" s="17"/>
      <c r="AZ123" s="17"/>
      <c r="BA123" s="17"/>
      <c r="BB123" s="17"/>
      <c r="BC123" s="17"/>
      <c r="BD123" s="17"/>
      <c r="BE123" s="17"/>
      <c r="BF123" s="17"/>
      <c r="BG123" s="17"/>
      <c r="BH123" s="17"/>
      <c r="BI123" s="17"/>
      <c r="BJ123" s="17"/>
      <c r="BK123" s="18"/>
      <c r="BL123" s="17"/>
      <c r="BM123" s="17"/>
      <c r="BN123" s="17"/>
      <c r="BO123" s="18"/>
      <c r="BP123" s="193"/>
      <c r="BQ123" s="193"/>
      <c r="BR123" s="193"/>
      <c r="BS123" s="194"/>
      <c r="BT123" s="194"/>
      <c r="BU123" s="194"/>
      <c r="BV123" s="193"/>
      <c r="BW123" s="193"/>
      <c r="BX123" s="193"/>
      <c r="BY123" s="193"/>
      <c r="BZ123" s="193"/>
      <c r="CA123" s="193"/>
    </row>
    <row r="124" spans="1:79" ht="84.75" customHeight="1">
      <c r="A124" s="27"/>
      <c r="B124" s="211">
        <v>60</v>
      </c>
      <c r="C124" s="200" t="s">
        <v>50</v>
      </c>
      <c r="D124" s="200" t="s">
        <v>51</v>
      </c>
      <c r="E124" s="222" t="s">
        <v>135</v>
      </c>
      <c r="F124" s="222" t="s">
        <v>164</v>
      </c>
      <c r="G124" s="237" t="s">
        <v>253</v>
      </c>
      <c r="H124" s="216" t="s">
        <v>304</v>
      </c>
      <c r="I124" s="201" t="s">
        <v>307</v>
      </c>
      <c r="J124" s="222" t="s">
        <v>242</v>
      </c>
      <c r="K124" s="201" t="s">
        <v>58</v>
      </c>
      <c r="L124" s="228">
        <v>44075</v>
      </c>
      <c r="M124" s="230">
        <v>44196</v>
      </c>
      <c r="N124" s="16" t="s">
        <v>59</v>
      </c>
      <c r="O124" s="15">
        <v>8.3333333333333332E-3</v>
      </c>
      <c r="P124" s="130">
        <f t="shared" si="4"/>
        <v>1</v>
      </c>
      <c r="Q124" s="111"/>
      <c r="R124" s="14"/>
      <c r="S124" s="14"/>
      <c r="T124" s="112"/>
      <c r="U124" s="14"/>
      <c r="V124" s="14"/>
      <c r="W124" s="14"/>
      <c r="X124" s="141"/>
      <c r="Y124" s="111"/>
      <c r="Z124" s="14"/>
      <c r="AA124" s="14"/>
      <c r="AB124" s="112"/>
      <c r="AC124" s="14"/>
      <c r="AD124" s="11"/>
      <c r="AE124" s="11"/>
      <c r="AF124" s="10"/>
      <c r="AG124" s="158"/>
      <c r="AH124" s="12"/>
      <c r="AI124" s="12"/>
      <c r="AJ124" s="159"/>
      <c r="AK124" s="14"/>
      <c r="AL124" s="11"/>
      <c r="AM124" s="11"/>
      <c r="AN124" s="10"/>
      <c r="AO124" s="158"/>
      <c r="AP124" s="12"/>
      <c r="AQ124" s="12"/>
      <c r="AR124" s="159"/>
      <c r="AS124" s="14"/>
      <c r="AT124" s="11"/>
      <c r="AU124" s="11"/>
      <c r="AV124" s="11"/>
      <c r="AW124" s="12"/>
      <c r="AX124" s="12"/>
      <c r="AY124" s="12"/>
      <c r="AZ124" s="12"/>
      <c r="BA124" s="11"/>
      <c r="BB124" s="11"/>
      <c r="BC124" s="11"/>
      <c r="BD124" s="11"/>
      <c r="BE124" s="12"/>
      <c r="BF124" s="12"/>
      <c r="BG124" s="12"/>
      <c r="BH124" s="12"/>
      <c r="BI124" s="11"/>
      <c r="BJ124" s="11"/>
      <c r="BK124" s="10"/>
      <c r="BL124" s="9">
        <v>1</v>
      </c>
      <c r="BM124" s="9"/>
      <c r="BN124" s="9"/>
      <c r="BO124" s="178"/>
      <c r="BP124" s="193"/>
      <c r="BQ124" s="193"/>
      <c r="BR124" s="193"/>
      <c r="BS124" s="194"/>
      <c r="BT124" s="194"/>
      <c r="BU124" s="194"/>
      <c r="BV124" s="193"/>
      <c r="BW124" s="193"/>
      <c r="BX124" s="193"/>
      <c r="BY124" s="193" t="s">
        <v>308</v>
      </c>
      <c r="BZ124" s="193"/>
      <c r="CA124" s="193"/>
    </row>
    <row r="125" spans="1:79" ht="84.75" customHeight="1" thickBot="1">
      <c r="A125" s="27"/>
      <c r="B125" s="206"/>
      <c r="C125" s="200"/>
      <c r="D125" s="200"/>
      <c r="E125" s="222"/>
      <c r="F125" s="222"/>
      <c r="G125" s="237"/>
      <c r="H125" s="216"/>
      <c r="I125" s="201"/>
      <c r="J125" s="222"/>
      <c r="K125" s="201"/>
      <c r="L125" s="228"/>
      <c r="M125" s="230"/>
      <c r="N125" s="16" t="s">
        <v>63</v>
      </c>
      <c r="O125" s="20">
        <f>P125*O124</f>
        <v>8.3333333333333332E-3</v>
      </c>
      <c r="P125" s="130">
        <f t="shared" si="4"/>
        <v>1</v>
      </c>
      <c r="Q125" s="113"/>
      <c r="R125" s="19"/>
      <c r="S125" s="19"/>
      <c r="T125" s="114"/>
      <c r="U125" s="19"/>
      <c r="V125" s="19"/>
      <c r="W125" s="19"/>
      <c r="X125" s="142"/>
      <c r="Y125" s="113"/>
      <c r="Z125" s="19"/>
      <c r="AA125" s="19"/>
      <c r="AB125" s="114"/>
      <c r="AC125" s="19"/>
      <c r="AD125" s="17"/>
      <c r="AE125" s="17"/>
      <c r="AF125" s="18"/>
      <c r="AG125" s="113"/>
      <c r="AH125" s="17"/>
      <c r="AI125" s="17"/>
      <c r="AJ125" s="160"/>
      <c r="AK125" s="19"/>
      <c r="AL125" s="17"/>
      <c r="AM125" s="17"/>
      <c r="AN125" s="18"/>
      <c r="AO125" s="113"/>
      <c r="AP125" s="17"/>
      <c r="AQ125" s="17"/>
      <c r="AR125" s="160"/>
      <c r="AS125" s="19"/>
      <c r="AT125" s="17"/>
      <c r="AU125" s="17"/>
      <c r="AV125" s="17"/>
      <c r="AW125" s="17"/>
      <c r="AX125" s="17"/>
      <c r="AY125" s="17"/>
      <c r="AZ125" s="17"/>
      <c r="BA125" s="17"/>
      <c r="BB125" s="17"/>
      <c r="BC125" s="17"/>
      <c r="BD125" s="17"/>
      <c r="BE125" s="17"/>
      <c r="BF125" s="17"/>
      <c r="BG125" s="17"/>
      <c r="BH125" s="17"/>
      <c r="BI125" s="17"/>
      <c r="BJ125" s="17"/>
      <c r="BK125" s="18"/>
      <c r="BL125" s="17">
        <v>1</v>
      </c>
      <c r="BM125" s="17"/>
      <c r="BN125" s="17"/>
      <c r="BO125" s="18"/>
      <c r="BP125" s="193"/>
      <c r="BQ125" s="193"/>
      <c r="BR125" s="193"/>
      <c r="BS125" s="194"/>
      <c r="BT125" s="194"/>
      <c r="BU125" s="194"/>
      <c r="BV125" s="193"/>
      <c r="BW125" s="193"/>
      <c r="BX125" s="193"/>
      <c r="BY125" s="193"/>
      <c r="BZ125" s="193"/>
      <c r="CA125" s="193"/>
    </row>
    <row r="126" spans="1:79" ht="84.75" customHeight="1">
      <c r="A126" s="27"/>
      <c r="B126" s="211">
        <v>61</v>
      </c>
      <c r="C126" s="200" t="s">
        <v>85</v>
      </c>
      <c r="D126" s="200" t="s">
        <v>86</v>
      </c>
      <c r="E126" s="222" t="s">
        <v>101</v>
      </c>
      <c r="F126" s="222" t="s">
        <v>108</v>
      </c>
      <c r="G126" s="237" t="s">
        <v>253</v>
      </c>
      <c r="H126" s="216" t="s">
        <v>309</v>
      </c>
      <c r="I126" s="201" t="s">
        <v>310</v>
      </c>
      <c r="J126" s="222" t="s">
        <v>190</v>
      </c>
      <c r="K126" s="201" t="s">
        <v>58</v>
      </c>
      <c r="L126" s="228">
        <v>43831</v>
      </c>
      <c r="M126" s="230">
        <v>43861</v>
      </c>
      <c r="N126" s="16" t="s">
        <v>59</v>
      </c>
      <c r="O126" s="15">
        <v>8.3333333333333332E-3</v>
      </c>
      <c r="P126" s="130">
        <f t="shared" si="4"/>
        <v>1</v>
      </c>
      <c r="Q126" s="111"/>
      <c r="R126" s="14"/>
      <c r="S126" s="14"/>
      <c r="T126" s="112"/>
      <c r="U126" s="14"/>
      <c r="V126" s="14"/>
      <c r="W126" s="14"/>
      <c r="X126" s="141"/>
      <c r="Y126" s="111"/>
      <c r="Z126" s="14"/>
      <c r="AA126" s="14"/>
      <c r="AB126" s="112"/>
      <c r="AC126" s="14">
        <v>1</v>
      </c>
      <c r="AD126" s="11"/>
      <c r="AE126" s="11"/>
      <c r="AF126" s="10"/>
      <c r="AG126" s="158"/>
      <c r="AH126" s="12"/>
      <c r="AI126" s="12"/>
      <c r="AJ126" s="159"/>
      <c r="AK126" s="14"/>
      <c r="AL126" s="11"/>
      <c r="AM126" s="11"/>
      <c r="AN126" s="10"/>
      <c r="AO126" s="158"/>
      <c r="AP126" s="12"/>
      <c r="AQ126" s="12"/>
      <c r="AR126" s="159"/>
      <c r="AS126" s="14"/>
      <c r="AT126" s="11"/>
      <c r="AU126" s="11"/>
      <c r="AV126" s="11"/>
      <c r="AW126" s="12"/>
      <c r="AX126" s="12"/>
      <c r="AY126" s="12"/>
      <c r="AZ126" s="12"/>
      <c r="BA126" s="11"/>
      <c r="BB126" s="11"/>
      <c r="BC126" s="11"/>
      <c r="BD126" s="11"/>
      <c r="BE126" s="12"/>
      <c r="BF126" s="12"/>
      <c r="BG126" s="12"/>
      <c r="BH126" s="12"/>
      <c r="BI126" s="11"/>
      <c r="BJ126" s="11"/>
      <c r="BK126" s="10"/>
      <c r="BL126" s="9"/>
      <c r="BM126" s="9"/>
      <c r="BN126" s="9"/>
      <c r="BO126" s="178"/>
      <c r="BP126" s="246" t="s">
        <v>311</v>
      </c>
      <c r="BQ126" s="246"/>
      <c r="BR126" s="246"/>
      <c r="BS126" s="246" t="s">
        <v>312</v>
      </c>
      <c r="BT126" s="246"/>
      <c r="BU126" s="246"/>
      <c r="BV126" s="246"/>
      <c r="BW126" s="246"/>
      <c r="BX126" s="246"/>
      <c r="BY126" s="246"/>
      <c r="BZ126" s="246"/>
      <c r="CA126" s="246"/>
    </row>
    <row r="127" spans="1:79" ht="84.75" customHeight="1" thickBot="1">
      <c r="A127" s="27"/>
      <c r="B127" s="206"/>
      <c r="C127" s="200"/>
      <c r="D127" s="200"/>
      <c r="E127" s="222"/>
      <c r="F127" s="222"/>
      <c r="G127" s="237"/>
      <c r="H127" s="216"/>
      <c r="I127" s="201"/>
      <c r="J127" s="222"/>
      <c r="K127" s="201"/>
      <c r="L127" s="228"/>
      <c r="M127" s="230"/>
      <c r="N127" s="16" t="s">
        <v>63</v>
      </c>
      <c r="O127" s="20">
        <f>P127*O126</f>
        <v>8.3333333333333332E-3</v>
      </c>
      <c r="P127" s="130">
        <f t="shared" si="4"/>
        <v>1</v>
      </c>
      <c r="Q127" s="113"/>
      <c r="R127" s="19"/>
      <c r="S127" s="19"/>
      <c r="T127" s="114">
        <v>0.5</v>
      </c>
      <c r="U127" s="19"/>
      <c r="V127" s="19"/>
      <c r="W127" s="19"/>
      <c r="X127" s="142"/>
      <c r="Y127" s="113"/>
      <c r="Z127" s="19"/>
      <c r="AA127" s="19"/>
      <c r="AB127" s="114"/>
      <c r="AC127" s="114"/>
      <c r="AD127" s="17"/>
      <c r="AE127" s="17"/>
      <c r="AF127" s="18"/>
      <c r="AG127" s="113">
        <v>0.5</v>
      </c>
      <c r="AH127" s="17"/>
      <c r="AI127" s="17"/>
      <c r="AJ127" s="160"/>
      <c r="AK127" s="19"/>
      <c r="AL127" s="17"/>
      <c r="AM127" s="17"/>
      <c r="AN127" s="18"/>
      <c r="AO127" s="113"/>
      <c r="AP127" s="17"/>
      <c r="AQ127" s="17"/>
      <c r="AR127" s="160"/>
      <c r="AS127" s="19"/>
      <c r="AT127" s="17"/>
      <c r="AU127" s="17"/>
      <c r="AV127" s="17"/>
      <c r="AW127" s="17"/>
      <c r="AX127" s="17"/>
      <c r="AY127" s="17"/>
      <c r="AZ127" s="17"/>
      <c r="BA127" s="17"/>
      <c r="BB127" s="17"/>
      <c r="BC127" s="17"/>
      <c r="BD127" s="17"/>
      <c r="BE127" s="17"/>
      <c r="BF127" s="17"/>
      <c r="BG127" s="17"/>
      <c r="BH127" s="17"/>
      <c r="BI127" s="17"/>
      <c r="BJ127" s="17"/>
      <c r="BK127" s="18"/>
      <c r="BL127" s="17"/>
      <c r="BM127" s="17"/>
      <c r="BN127" s="17"/>
      <c r="BO127" s="18"/>
      <c r="BP127" s="246"/>
      <c r="BQ127" s="246"/>
      <c r="BR127" s="246"/>
      <c r="BS127" s="246"/>
      <c r="BT127" s="246"/>
      <c r="BU127" s="246"/>
      <c r="BV127" s="246"/>
      <c r="BW127" s="246"/>
      <c r="BX127" s="246"/>
      <c r="BY127" s="246"/>
      <c r="BZ127" s="246"/>
      <c r="CA127" s="246"/>
    </row>
    <row r="128" spans="1:79" ht="84.75" customHeight="1">
      <c r="A128" s="27"/>
      <c r="B128" s="211">
        <v>62</v>
      </c>
      <c r="C128" s="200" t="s">
        <v>73</v>
      </c>
      <c r="D128" s="200" t="s">
        <v>74</v>
      </c>
      <c r="E128" s="222" t="s">
        <v>101</v>
      </c>
      <c r="F128" s="222" t="s">
        <v>108</v>
      </c>
      <c r="G128" s="237" t="s">
        <v>253</v>
      </c>
      <c r="H128" s="216" t="s">
        <v>313</v>
      </c>
      <c r="I128" s="201" t="s">
        <v>314</v>
      </c>
      <c r="J128" s="222" t="s">
        <v>190</v>
      </c>
      <c r="K128" s="201" t="s">
        <v>58</v>
      </c>
      <c r="L128" s="228">
        <v>43983</v>
      </c>
      <c r="M128" s="230">
        <v>44104</v>
      </c>
      <c r="N128" s="16" t="s">
        <v>59</v>
      </c>
      <c r="O128" s="15">
        <v>8.3333333333333332E-3</v>
      </c>
      <c r="P128" s="130">
        <f t="shared" si="4"/>
        <v>1</v>
      </c>
      <c r="Q128" s="111"/>
      <c r="R128" s="14"/>
      <c r="S128" s="14"/>
      <c r="T128" s="112"/>
      <c r="U128" s="14"/>
      <c r="V128" s="14"/>
      <c r="W128" s="14"/>
      <c r="X128" s="141"/>
      <c r="Y128" s="111"/>
      <c r="Z128" s="14"/>
      <c r="AA128" s="14"/>
      <c r="AB128" s="112"/>
      <c r="AC128" s="14"/>
      <c r="AD128" s="11"/>
      <c r="AE128" s="11"/>
      <c r="AF128" s="10"/>
      <c r="AG128" s="158"/>
      <c r="AH128" s="12"/>
      <c r="AI128" s="12"/>
      <c r="AJ128" s="159"/>
      <c r="AK128" s="14"/>
      <c r="AL128" s="11"/>
      <c r="AM128" s="11"/>
      <c r="AN128" s="10"/>
      <c r="AO128" s="158"/>
      <c r="AP128" s="12"/>
      <c r="AQ128" s="12"/>
      <c r="AR128" s="159"/>
      <c r="AS128" s="14"/>
      <c r="AT128" s="11"/>
      <c r="AU128" s="11"/>
      <c r="AV128" s="11"/>
      <c r="AW128" s="12"/>
      <c r="AX128" s="12"/>
      <c r="AY128" s="12"/>
      <c r="AZ128" s="12"/>
      <c r="BA128" s="11">
        <v>0.5</v>
      </c>
      <c r="BB128" s="11"/>
      <c r="BC128" s="11"/>
      <c r="BD128" s="11"/>
      <c r="BE128" s="12"/>
      <c r="BF128" s="12"/>
      <c r="BG128" s="12"/>
      <c r="BH128" s="12"/>
      <c r="BI128" s="11"/>
      <c r="BJ128" s="11"/>
      <c r="BK128" s="10"/>
      <c r="BL128" s="9">
        <v>0.5</v>
      </c>
      <c r="BM128" s="9"/>
      <c r="BN128" s="9"/>
      <c r="BO128" s="178"/>
      <c r="BP128" s="193"/>
      <c r="BQ128" s="193"/>
      <c r="BR128" s="193"/>
      <c r="BS128" s="194"/>
      <c r="BT128" s="194"/>
      <c r="BU128" s="194"/>
      <c r="BV128" s="193"/>
      <c r="BW128" s="193"/>
      <c r="BX128" s="193"/>
      <c r="BY128" s="194" t="s">
        <v>315</v>
      </c>
      <c r="BZ128" s="194"/>
      <c r="CA128" s="194"/>
    </row>
    <row r="129" spans="1:79" ht="84.75" customHeight="1" thickBot="1">
      <c r="A129" s="27"/>
      <c r="B129" s="206"/>
      <c r="C129" s="200"/>
      <c r="D129" s="200"/>
      <c r="E129" s="222"/>
      <c r="F129" s="222"/>
      <c r="G129" s="237"/>
      <c r="H129" s="216"/>
      <c r="I129" s="201"/>
      <c r="J129" s="222"/>
      <c r="K129" s="201"/>
      <c r="L129" s="228"/>
      <c r="M129" s="230"/>
      <c r="N129" s="16" t="s">
        <v>63</v>
      </c>
      <c r="O129" s="20">
        <f>P129*O128</f>
        <v>8.3333333333333332E-3</v>
      </c>
      <c r="P129" s="130">
        <f t="shared" si="4"/>
        <v>1</v>
      </c>
      <c r="Q129" s="113"/>
      <c r="R129" s="19"/>
      <c r="S129" s="19"/>
      <c r="T129" s="114"/>
      <c r="U129" s="19"/>
      <c r="V129" s="19"/>
      <c r="W129" s="19"/>
      <c r="X129" s="142"/>
      <c r="Y129" s="113"/>
      <c r="Z129" s="19"/>
      <c r="AA129" s="19"/>
      <c r="AB129" s="114"/>
      <c r="AC129" s="19"/>
      <c r="AD129" s="17"/>
      <c r="AE129" s="17"/>
      <c r="AF129" s="18"/>
      <c r="AG129" s="113"/>
      <c r="AH129" s="17"/>
      <c r="AI129" s="17"/>
      <c r="AJ129" s="160"/>
      <c r="AK129" s="19"/>
      <c r="AL129" s="17"/>
      <c r="AM129" s="17"/>
      <c r="AN129" s="18"/>
      <c r="AO129" s="113"/>
      <c r="AP129" s="17"/>
      <c r="AQ129" s="17"/>
      <c r="AR129" s="160"/>
      <c r="AS129" s="19"/>
      <c r="AT129" s="17"/>
      <c r="AU129" s="17"/>
      <c r="AV129" s="17"/>
      <c r="AW129" s="17"/>
      <c r="AX129" s="17"/>
      <c r="AY129" s="17"/>
      <c r="AZ129" s="17"/>
      <c r="BA129" s="17">
        <v>0.5</v>
      </c>
      <c r="BB129" s="17"/>
      <c r="BC129" s="17"/>
      <c r="BD129" s="17"/>
      <c r="BE129" s="17"/>
      <c r="BF129" s="17"/>
      <c r="BG129" s="17"/>
      <c r="BH129" s="17"/>
      <c r="BI129" s="17"/>
      <c r="BJ129" s="17"/>
      <c r="BK129" s="18"/>
      <c r="BL129" s="17">
        <v>0.5</v>
      </c>
      <c r="BM129" s="17"/>
      <c r="BN129" s="17"/>
      <c r="BO129" s="18"/>
      <c r="BP129" s="193"/>
      <c r="BQ129" s="193"/>
      <c r="BR129" s="193"/>
      <c r="BS129" s="194"/>
      <c r="BT129" s="194"/>
      <c r="BU129" s="194"/>
      <c r="BV129" s="193"/>
      <c r="BW129" s="193"/>
      <c r="BX129" s="193"/>
      <c r="BY129" s="194"/>
      <c r="BZ129" s="194"/>
      <c r="CA129" s="194"/>
    </row>
    <row r="130" spans="1:79" ht="84.75" customHeight="1">
      <c r="A130" s="27"/>
      <c r="B130" s="211">
        <v>63</v>
      </c>
      <c r="C130" s="200" t="s">
        <v>73</v>
      </c>
      <c r="D130" s="200" t="s">
        <v>74</v>
      </c>
      <c r="E130" s="222" t="s">
        <v>101</v>
      </c>
      <c r="F130" s="222" t="s">
        <v>108</v>
      </c>
      <c r="G130" s="237" t="s">
        <v>253</v>
      </c>
      <c r="H130" s="216" t="s">
        <v>316</v>
      </c>
      <c r="I130" s="201" t="s">
        <v>317</v>
      </c>
      <c r="J130" s="222" t="s">
        <v>190</v>
      </c>
      <c r="K130" s="201" t="s">
        <v>58</v>
      </c>
      <c r="L130" s="228">
        <v>44075</v>
      </c>
      <c r="M130" s="230">
        <v>44196</v>
      </c>
      <c r="N130" s="16" t="s">
        <v>59</v>
      </c>
      <c r="O130" s="15">
        <v>8.3333333333333332E-3</v>
      </c>
      <c r="P130" s="130">
        <f t="shared" ref="P130:P155" si="5">SUM(Q130:BO130)</f>
        <v>1</v>
      </c>
      <c r="Q130" s="111"/>
      <c r="R130" s="14"/>
      <c r="S130" s="14"/>
      <c r="T130" s="112"/>
      <c r="U130" s="14"/>
      <c r="V130" s="14"/>
      <c r="W130" s="14"/>
      <c r="X130" s="141"/>
      <c r="Y130" s="111"/>
      <c r="Z130" s="14"/>
      <c r="AA130" s="14"/>
      <c r="AB130" s="112"/>
      <c r="AC130" s="14"/>
      <c r="AD130" s="11"/>
      <c r="AE130" s="11"/>
      <c r="AF130" s="10"/>
      <c r="AG130" s="158"/>
      <c r="AH130" s="12"/>
      <c r="AI130" s="12"/>
      <c r="AJ130" s="159"/>
      <c r="AK130" s="14"/>
      <c r="AL130" s="11"/>
      <c r="AM130" s="11"/>
      <c r="AN130" s="10"/>
      <c r="AO130" s="158"/>
      <c r="AP130" s="12"/>
      <c r="AQ130" s="12"/>
      <c r="AR130" s="159"/>
      <c r="AS130" s="14"/>
      <c r="AT130" s="11"/>
      <c r="AU130" s="11"/>
      <c r="AV130" s="11"/>
      <c r="AW130" s="12"/>
      <c r="AX130" s="12"/>
      <c r="AY130" s="12"/>
      <c r="AZ130" s="12"/>
      <c r="BA130" s="11"/>
      <c r="BB130" s="11"/>
      <c r="BC130" s="11"/>
      <c r="BD130" s="11"/>
      <c r="BE130" s="12"/>
      <c r="BF130" s="12"/>
      <c r="BG130" s="12"/>
      <c r="BH130" s="12"/>
      <c r="BI130" s="11"/>
      <c r="BJ130" s="11"/>
      <c r="BK130" s="10"/>
      <c r="BL130" s="9">
        <v>1</v>
      </c>
      <c r="BM130" s="9"/>
      <c r="BN130" s="9"/>
      <c r="BO130" s="178"/>
      <c r="BP130" s="193"/>
      <c r="BQ130" s="193"/>
      <c r="BR130" s="193"/>
      <c r="BS130" s="194"/>
      <c r="BT130" s="194"/>
      <c r="BU130" s="194"/>
      <c r="BV130" s="193"/>
      <c r="BW130" s="193"/>
      <c r="BX130" s="193"/>
      <c r="BY130" s="194" t="s">
        <v>318</v>
      </c>
      <c r="BZ130" s="194"/>
      <c r="CA130" s="194"/>
    </row>
    <row r="131" spans="1:79" ht="84.75" customHeight="1" thickBot="1">
      <c r="A131" s="27"/>
      <c r="B131" s="206"/>
      <c r="C131" s="200"/>
      <c r="D131" s="200"/>
      <c r="E131" s="222"/>
      <c r="F131" s="222"/>
      <c r="G131" s="237"/>
      <c r="H131" s="216"/>
      <c r="I131" s="201"/>
      <c r="J131" s="222"/>
      <c r="K131" s="201"/>
      <c r="L131" s="228"/>
      <c r="M131" s="230"/>
      <c r="N131" s="16" t="s">
        <v>63</v>
      </c>
      <c r="O131" s="20">
        <f>P131*O130</f>
        <v>8.3333333333333332E-3</v>
      </c>
      <c r="P131" s="130">
        <f t="shared" si="5"/>
        <v>1</v>
      </c>
      <c r="Q131" s="113"/>
      <c r="R131" s="19"/>
      <c r="S131" s="19"/>
      <c r="T131" s="114"/>
      <c r="U131" s="19"/>
      <c r="V131" s="19"/>
      <c r="W131" s="19"/>
      <c r="X131" s="142"/>
      <c r="Y131" s="113"/>
      <c r="Z131" s="19"/>
      <c r="AA131" s="19"/>
      <c r="AB131" s="114"/>
      <c r="AC131" s="19"/>
      <c r="AD131" s="17"/>
      <c r="AE131" s="17"/>
      <c r="AF131" s="18"/>
      <c r="AG131" s="113"/>
      <c r="AH131" s="17"/>
      <c r="AI131" s="17"/>
      <c r="AJ131" s="160"/>
      <c r="AK131" s="19"/>
      <c r="AL131" s="17"/>
      <c r="AM131" s="17"/>
      <c r="AN131" s="18"/>
      <c r="AO131" s="113"/>
      <c r="AP131" s="17"/>
      <c r="AQ131" s="17"/>
      <c r="AR131" s="160"/>
      <c r="AS131" s="19"/>
      <c r="AT131" s="17"/>
      <c r="AU131" s="17"/>
      <c r="AV131" s="17"/>
      <c r="AW131" s="17"/>
      <c r="AX131" s="17"/>
      <c r="AY131" s="17"/>
      <c r="AZ131" s="17"/>
      <c r="BA131" s="17"/>
      <c r="BB131" s="17"/>
      <c r="BC131" s="17"/>
      <c r="BD131" s="17"/>
      <c r="BE131" s="17"/>
      <c r="BF131" s="17"/>
      <c r="BG131" s="17"/>
      <c r="BH131" s="17"/>
      <c r="BI131" s="17"/>
      <c r="BJ131" s="17"/>
      <c r="BK131" s="18"/>
      <c r="BL131" s="17">
        <v>1</v>
      </c>
      <c r="BM131" s="17"/>
      <c r="BN131" s="17"/>
      <c r="BO131" s="18"/>
      <c r="BP131" s="193"/>
      <c r="BQ131" s="193"/>
      <c r="BR131" s="193"/>
      <c r="BS131" s="194"/>
      <c r="BT131" s="194"/>
      <c r="BU131" s="194"/>
      <c r="BV131" s="193"/>
      <c r="BW131" s="193"/>
      <c r="BX131" s="193"/>
      <c r="BY131" s="194"/>
      <c r="BZ131" s="194"/>
      <c r="CA131" s="194"/>
    </row>
    <row r="132" spans="1:79" ht="84.75" customHeight="1">
      <c r="A132" s="27"/>
      <c r="B132" s="211">
        <v>64</v>
      </c>
      <c r="C132" s="200" t="s">
        <v>85</v>
      </c>
      <c r="D132" s="200" t="s">
        <v>86</v>
      </c>
      <c r="E132" s="222" t="s">
        <v>101</v>
      </c>
      <c r="F132" s="222" t="s">
        <v>108</v>
      </c>
      <c r="G132" s="237" t="s">
        <v>253</v>
      </c>
      <c r="H132" s="216" t="s">
        <v>319</v>
      </c>
      <c r="I132" s="201" t="s">
        <v>320</v>
      </c>
      <c r="J132" s="222" t="s">
        <v>190</v>
      </c>
      <c r="K132" s="201" t="s">
        <v>58</v>
      </c>
      <c r="L132" s="228">
        <v>44105</v>
      </c>
      <c r="M132" s="230">
        <v>44196</v>
      </c>
      <c r="N132" s="16" t="s">
        <v>59</v>
      </c>
      <c r="O132" s="15">
        <v>8.3333333333333332E-3</v>
      </c>
      <c r="P132" s="130">
        <f t="shared" si="5"/>
        <v>1</v>
      </c>
      <c r="Q132" s="111"/>
      <c r="R132" s="14"/>
      <c r="S132" s="14"/>
      <c r="T132" s="112"/>
      <c r="U132" s="14"/>
      <c r="V132" s="14"/>
      <c r="W132" s="14"/>
      <c r="X132" s="141"/>
      <c r="Y132" s="111"/>
      <c r="Z132" s="14"/>
      <c r="AA132" s="14"/>
      <c r="AB132" s="112"/>
      <c r="AC132" s="14"/>
      <c r="AD132" s="11"/>
      <c r="AE132" s="11"/>
      <c r="AF132" s="10"/>
      <c r="AG132" s="158"/>
      <c r="AH132" s="12"/>
      <c r="AI132" s="12"/>
      <c r="AJ132" s="159"/>
      <c r="AK132" s="14"/>
      <c r="AL132" s="11"/>
      <c r="AM132" s="11"/>
      <c r="AN132" s="10"/>
      <c r="AO132" s="158"/>
      <c r="AP132" s="12"/>
      <c r="AQ132" s="12"/>
      <c r="AR132" s="159"/>
      <c r="AS132" s="14"/>
      <c r="AT132" s="11"/>
      <c r="AU132" s="11"/>
      <c r="AV132" s="11"/>
      <c r="AW132" s="12"/>
      <c r="AX132" s="12"/>
      <c r="AY132" s="12"/>
      <c r="AZ132" s="12"/>
      <c r="BA132" s="11"/>
      <c r="BB132" s="11"/>
      <c r="BC132" s="11"/>
      <c r="BD132" s="11"/>
      <c r="BE132" s="12"/>
      <c r="BF132" s="12"/>
      <c r="BG132" s="12"/>
      <c r="BH132" s="12"/>
      <c r="BI132" s="11"/>
      <c r="BJ132" s="11"/>
      <c r="BK132" s="10"/>
      <c r="BL132" s="9">
        <v>1</v>
      </c>
      <c r="BM132" s="9"/>
      <c r="BN132" s="9"/>
      <c r="BO132" s="178"/>
      <c r="BP132" s="193"/>
      <c r="BQ132" s="193"/>
      <c r="BR132" s="193"/>
      <c r="BS132" s="194"/>
      <c r="BT132" s="194"/>
      <c r="BU132" s="194"/>
      <c r="BV132" s="193"/>
      <c r="BW132" s="193"/>
      <c r="BX132" s="193"/>
      <c r="BY132" s="194" t="s">
        <v>321</v>
      </c>
      <c r="BZ132" s="194"/>
      <c r="CA132" s="194"/>
    </row>
    <row r="133" spans="1:79" ht="182.1" customHeight="1" thickBot="1">
      <c r="A133" s="27"/>
      <c r="B133" s="206"/>
      <c r="C133" s="200"/>
      <c r="D133" s="200"/>
      <c r="E133" s="222"/>
      <c r="F133" s="222"/>
      <c r="G133" s="237"/>
      <c r="H133" s="216"/>
      <c r="I133" s="201"/>
      <c r="J133" s="222"/>
      <c r="K133" s="201"/>
      <c r="L133" s="228"/>
      <c r="M133" s="230"/>
      <c r="N133" s="16" t="s">
        <v>63</v>
      </c>
      <c r="O133" s="20">
        <f>P133*O132</f>
        <v>8.3333333333333332E-3</v>
      </c>
      <c r="P133" s="130">
        <f t="shared" si="5"/>
        <v>1</v>
      </c>
      <c r="Q133" s="113"/>
      <c r="R133" s="19"/>
      <c r="S133" s="19"/>
      <c r="T133" s="114"/>
      <c r="U133" s="19"/>
      <c r="V133" s="19"/>
      <c r="W133" s="19"/>
      <c r="X133" s="142"/>
      <c r="Y133" s="113"/>
      <c r="Z133" s="19"/>
      <c r="AA133" s="19"/>
      <c r="AB133" s="114"/>
      <c r="AC133" s="19"/>
      <c r="AD133" s="17"/>
      <c r="AE133" s="17"/>
      <c r="AF133" s="18"/>
      <c r="AG133" s="113"/>
      <c r="AH133" s="17"/>
      <c r="AI133" s="17"/>
      <c r="AJ133" s="160"/>
      <c r="AK133" s="19"/>
      <c r="AL133" s="17"/>
      <c r="AM133" s="17"/>
      <c r="AN133" s="18"/>
      <c r="AO133" s="113"/>
      <c r="AP133" s="17"/>
      <c r="AQ133" s="17"/>
      <c r="AR133" s="160"/>
      <c r="AS133" s="19"/>
      <c r="AT133" s="17"/>
      <c r="AU133" s="17"/>
      <c r="AV133" s="17"/>
      <c r="AW133" s="17"/>
      <c r="AX133" s="17"/>
      <c r="AY133" s="17"/>
      <c r="AZ133" s="17"/>
      <c r="BA133" s="17"/>
      <c r="BB133" s="17"/>
      <c r="BC133" s="17"/>
      <c r="BD133" s="17"/>
      <c r="BE133" s="17"/>
      <c r="BF133" s="17"/>
      <c r="BG133" s="17"/>
      <c r="BH133" s="17"/>
      <c r="BI133" s="17"/>
      <c r="BJ133" s="17"/>
      <c r="BK133" s="18"/>
      <c r="BL133" s="17">
        <v>1</v>
      </c>
      <c r="BM133" s="17"/>
      <c r="BN133" s="17"/>
      <c r="BO133" s="18"/>
      <c r="BP133" s="193"/>
      <c r="BQ133" s="193"/>
      <c r="BR133" s="193"/>
      <c r="BS133" s="194"/>
      <c r="BT133" s="194"/>
      <c r="BU133" s="194"/>
      <c r="BV133" s="193"/>
      <c r="BW133" s="193"/>
      <c r="BX133" s="193"/>
      <c r="BY133" s="194"/>
      <c r="BZ133" s="194"/>
      <c r="CA133" s="194"/>
    </row>
    <row r="134" spans="1:79" ht="84.75" customHeight="1">
      <c r="A134" s="27"/>
      <c r="B134" s="211">
        <v>65</v>
      </c>
      <c r="C134" s="200" t="s">
        <v>85</v>
      </c>
      <c r="D134" s="200" t="s">
        <v>86</v>
      </c>
      <c r="E134" s="222" t="s">
        <v>101</v>
      </c>
      <c r="F134" s="222" t="s">
        <v>108</v>
      </c>
      <c r="G134" s="237" t="s">
        <v>253</v>
      </c>
      <c r="H134" s="216" t="s">
        <v>322</v>
      </c>
      <c r="I134" s="201" t="s">
        <v>323</v>
      </c>
      <c r="J134" s="222" t="s">
        <v>190</v>
      </c>
      <c r="K134" s="201" t="s">
        <v>58</v>
      </c>
      <c r="L134" s="228">
        <v>43891</v>
      </c>
      <c r="M134" s="230">
        <v>44012</v>
      </c>
      <c r="N134" s="16" t="s">
        <v>59</v>
      </c>
      <c r="O134" s="15">
        <v>8.3333333333333332E-3</v>
      </c>
      <c r="P134" s="130">
        <f t="shared" si="5"/>
        <v>1</v>
      </c>
      <c r="Q134" s="111"/>
      <c r="R134" s="14"/>
      <c r="S134" s="14"/>
      <c r="T134" s="112"/>
      <c r="U134" s="14"/>
      <c r="V134" s="14"/>
      <c r="W134" s="14"/>
      <c r="X134" s="141"/>
      <c r="Y134" s="111"/>
      <c r="Z134" s="14"/>
      <c r="AA134" s="14"/>
      <c r="AB134" s="112"/>
      <c r="AC134" s="14"/>
      <c r="AD134" s="11"/>
      <c r="AE134" s="11"/>
      <c r="AF134" s="10"/>
      <c r="AG134" s="158"/>
      <c r="AH134" s="12"/>
      <c r="AI134" s="12"/>
      <c r="AJ134" s="159"/>
      <c r="AK134" s="14"/>
      <c r="AL134" s="11"/>
      <c r="AM134" s="11"/>
      <c r="AN134" s="10"/>
      <c r="AO134" s="158">
        <v>1</v>
      </c>
      <c r="AP134" s="12"/>
      <c r="AQ134" s="12"/>
      <c r="AR134" s="159"/>
      <c r="AS134" s="14"/>
      <c r="AT134" s="11"/>
      <c r="AU134" s="11"/>
      <c r="AV134" s="11"/>
      <c r="AW134" s="12"/>
      <c r="AX134" s="12"/>
      <c r="AY134" s="12"/>
      <c r="AZ134" s="12"/>
      <c r="BA134" s="11"/>
      <c r="BB134" s="11"/>
      <c r="BC134" s="11"/>
      <c r="BD134" s="11"/>
      <c r="BE134" s="12"/>
      <c r="BF134" s="12"/>
      <c r="BG134" s="12"/>
      <c r="BH134" s="12"/>
      <c r="BI134" s="11"/>
      <c r="BJ134" s="11"/>
      <c r="BK134" s="10"/>
      <c r="BL134" s="9"/>
      <c r="BM134" s="9"/>
      <c r="BN134" s="9"/>
      <c r="BO134" s="178"/>
      <c r="BP134" s="193"/>
      <c r="BQ134" s="193"/>
      <c r="BR134" s="193"/>
      <c r="BS134" s="194" t="s">
        <v>324</v>
      </c>
      <c r="BT134" s="194"/>
      <c r="BU134" s="194"/>
      <c r="BV134" s="193"/>
      <c r="BW134" s="193"/>
      <c r="BX134" s="193"/>
      <c r="BY134" s="193"/>
      <c r="BZ134" s="193"/>
      <c r="CA134" s="193"/>
    </row>
    <row r="135" spans="1:79" ht="84.75" customHeight="1" thickBot="1">
      <c r="A135" s="27"/>
      <c r="B135" s="206"/>
      <c r="C135" s="200"/>
      <c r="D135" s="200"/>
      <c r="E135" s="222"/>
      <c r="F135" s="222"/>
      <c r="G135" s="237"/>
      <c r="H135" s="216"/>
      <c r="I135" s="201"/>
      <c r="J135" s="222"/>
      <c r="K135" s="201"/>
      <c r="L135" s="228"/>
      <c r="M135" s="230"/>
      <c r="N135" s="16" t="s">
        <v>63</v>
      </c>
      <c r="O135" s="20">
        <f>P135*O134</f>
        <v>8.3333333333333332E-3</v>
      </c>
      <c r="P135" s="130">
        <f t="shared" si="5"/>
        <v>1</v>
      </c>
      <c r="Q135" s="113"/>
      <c r="R135" s="19"/>
      <c r="S135" s="19"/>
      <c r="T135" s="114"/>
      <c r="U135" s="19"/>
      <c r="V135" s="19"/>
      <c r="W135" s="19"/>
      <c r="X135" s="142"/>
      <c r="Y135" s="113"/>
      <c r="Z135" s="19"/>
      <c r="AA135" s="19"/>
      <c r="AB135" s="114"/>
      <c r="AC135" s="19"/>
      <c r="AD135" s="17"/>
      <c r="AE135" s="17"/>
      <c r="AF135" s="18"/>
      <c r="AG135" s="113"/>
      <c r="AH135" s="17"/>
      <c r="AI135" s="17"/>
      <c r="AJ135" s="160"/>
      <c r="AK135" s="19"/>
      <c r="AL135" s="17"/>
      <c r="AM135" s="17"/>
      <c r="AN135" s="18"/>
      <c r="AO135" s="113">
        <v>1</v>
      </c>
      <c r="AP135" s="17"/>
      <c r="AQ135" s="17"/>
      <c r="AR135" s="160"/>
      <c r="AS135" s="19"/>
      <c r="AT135" s="17"/>
      <c r="AU135" s="17"/>
      <c r="AV135" s="17"/>
      <c r="AW135" s="17"/>
      <c r="AX135" s="17"/>
      <c r="AY135" s="17"/>
      <c r="AZ135" s="17"/>
      <c r="BA135" s="17"/>
      <c r="BB135" s="17"/>
      <c r="BC135" s="17"/>
      <c r="BD135" s="17"/>
      <c r="BE135" s="17"/>
      <c r="BF135" s="17"/>
      <c r="BG135" s="17"/>
      <c r="BH135" s="17"/>
      <c r="BI135" s="17"/>
      <c r="BJ135" s="17"/>
      <c r="BK135" s="18"/>
      <c r="BL135" s="17"/>
      <c r="BM135" s="17"/>
      <c r="BN135" s="17"/>
      <c r="BO135" s="18"/>
      <c r="BP135" s="193"/>
      <c r="BQ135" s="193"/>
      <c r="BR135" s="193"/>
      <c r="BS135" s="194"/>
      <c r="BT135" s="194"/>
      <c r="BU135" s="194"/>
      <c r="BV135" s="193"/>
      <c r="BW135" s="193"/>
      <c r="BX135" s="193"/>
      <c r="BY135" s="193"/>
      <c r="BZ135" s="193"/>
      <c r="CA135" s="193"/>
    </row>
    <row r="136" spans="1:79" ht="84.75" customHeight="1">
      <c r="A136" s="27"/>
      <c r="B136" s="211">
        <v>66</v>
      </c>
      <c r="C136" s="200" t="s">
        <v>85</v>
      </c>
      <c r="D136" s="200" t="s">
        <v>86</v>
      </c>
      <c r="E136" s="222" t="s">
        <v>101</v>
      </c>
      <c r="F136" s="222" t="s">
        <v>108</v>
      </c>
      <c r="G136" s="237" t="s">
        <v>253</v>
      </c>
      <c r="H136" s="216" t="s">
        <v>325</v>
      </c>
      <c r="I136" s="201" t="s">
        <v>323</v>
      </c>
      <c r="J136" s="222" t="s">
        <v>190</v>
      </c>
      <c r="K136" s="201" t="s">
        <v>58</v>
      </c>
      <c r="L136" s="228">
        <v>44075</v>
      </c>
      <c r="M136" s="230">
        <v>44196</v>
      </c>
      <c r="N136" s="16" t="s">
        <v>59</v>
      </c>
      <c r="O136" s="15">
        <v>8.3333333333333332E-3</v>
      </c>
      <c r="P136" s="130">
        <f t="shared" si="5"/>
        <v>1</v>
      </c>
      <c r="Q136" s="111"/>
      <c r="R136" s="14"/>
      <c r="S136" s="14"/>
      <c r="T136" s="112"/>
      <c r="U136" s="14"/>
      <c r="V136" s="14"/>
      <c r="W136" s="14"/>
      <c r="X136" s="141"/>
      <c r="Y136" s="111"/>
      <c r="Z136" s="14"/>
      <c r="AA136" s="14"/>
      <c r="AB136" s="112"/>
      <c r="AC136" s="14"/>
      <c r="AD136" s="11"/>
      <c r="AE136" s="11"/>
      <c r="AF136" s="10"/>
      <c r="AG136" s="158"/>
      <c r="AH136" s="12"/>
      <c r="AI136" s="12"/>
      <c r="AJ136" s="159"/>
      <c r="AK136" s="14"/>
      <c r="AL136" s="11"/>
      <c r="AM136" s="11"/>
      <c r="AN136" s="10"/>
      <c r="AO136" s="158"/>
      <c r="AP136" s="12"/>
      <c r="AQ136" s="12"/>
      <c r="AR136" s="159"/>
      <c r="AS136" s="14"/>
      <c r="AT136" s="11"/>
      <c r="AU136" s="11"/>
      <c r="AV136" s="11"/>
      <c r="AW136" s="12"/>
      <c r="AX136" s="12"/>
      <c r="AY136" s="12"/>
      <c r="AZ136" s="12"/>
      <c r="BA136" s="11"/>
      <c r="BB136" s="11"/>
      <c r="BC136" s="11"/>
      <c r="BD136" s="11"/>
      <c r="BE136" s="12"/>
      <c r="BF136" s="12"/>
      <c r="BG136" s="12"/>
      <c r="BH136" s="12"/>
      <c r="BI136" s="11"/>
      <c r="BJ136" s="11"/>
      <c r="BK136" s="10"/>
      <c r="BL136" s="9">
        <v>1</v>
      </c>
      <c r="BM136" s="9"/>
      <c r="BN136" s="9"/>
      <c r="BO136" s="178"/>
      <c r="BP136" s="193"/>
      <c r="BQ136" s="193"/>
      <c r="BR136" s="193"/>
      <c r="BS136" s="194"/>
      <c r="BT136" s="194"/>
      <c r="BU136" s="194"/>
      <c r="BV136" s="193"/>
      <c r="BW136" s="193"/>
      <c r="BX136" s="193"/>
      <c r="BY136" s="194" t="s">
        <v>321</v>
      </c>
      <c r="BZ136" s="194"/>
      <c r="CA136" s="194"/>
    </row>
    <row r="137" spans="1:79" ht="84.75" customHeight="1" thickBot="1">
      <c r="A137" s="27"/>
      <c r="B137" s="206"/>
      <c r="C137" s="200"/>
      <c r="D137" s="200"/>
      <c r="E137" s="222"/>
      <c r="F137" s="222"/>
      <c r="G137" s="237"/>
      <c r="H137" s="216"/>
      <c r="I137" s="201"/>
      <c r="J137" s="222"/>
      <c r="K137" s="201"/>
      <c r="L137" s="228"/>
      <c r="M137" s="230"/>
      <c r="N137" s="16" t="s">
        <v>63</v>
      </c>
      <c r="O137" s="20">
        <f>P137*O136</f>
        <v>8.3333333333333332E-3</v>
      </c>
      <c r="P137" s="130">
        <f t="shared" si="5"/>
        <v>1</v>
      </c>
      <c r="Q137" s="113"/>
      <c r="R137" s="19"/>
      <c r="S137" s="19"/>
      <c r="T137" s="114"/>
      <c r="U137" s="19"/>
      <c r="V137" s="19"/>
      <c r="W137" s="19"/>
      <c r="X137" s="142"/>
      <c r="Y137" s="113"/>
      <c r="Z137" s="19"/>
      <c r="AA137" s="19"/>
      <c r="AB137" s="114"/>
      <c r="AC137" s="19"/>
      <c r="AD137" s="17"/>
      <c r="AE137" s="17"/>
      <c r="AF137" s="18"/>
      <c r="AG137" s="113"/>
      <c r="AH137" s="17"/>
      <c r="AI137" s="17"/>
      <c r="AJ137" s="160"/>
      <c r="AK137" s="19"/>
      <c r="AL137" s="17"/>
      <c r="AM137" s="17"/>
      <c r="AN137" s="18"/>
      <c r="AO137" s="113"/>
      <c r="AP137" s="17"/>
      <c r="AQ137" s="17"/>
      <c r="AR137" s="160"/>
      <c r="AS137" s="19"/>
      <c r="AT137" s="17"/>
      <c r="AU137" s="17"/>
      <c r="AV137" s="17"/>
      <c r="AW137" s="17"/>
      <c r="AX137" s="17"/>
      <c r="AY137" s="17"/>
      <c r="AZ137" s="17"/>
      <c r="BA137" s="17"/>
      <c r="BB137" s="17"/>
      <c r="BC137" s="17"/>
      <c r="BD137" s="17"/>
      <c r="BE137" s="17"/>
      <c r="BF137" s="17"/>
      <c r="BG137" s="17"/>
      <c r="BH137" s="17"/>
      <c r="BI137" s="17"/>
      <c r="BJ137" s="17"/>
      <c r="BK137" s="18"/>
      <c r="BL137" s="17">
        <v>1</v>
      </c>
      <c r="BM137" s="17"/>
      <c r="BN137" s="17"/>
      <c r="BO137" s="18"/>
      <c r="BP137" s="193"/>
      <c r="BQ137" s="193"/>
      <c r="BR137" s="193"/>
      <c r="BS137" s="194"/>
      <c r="BT137" s="194"/>
      <c r="BU137" s="194"/>
      <c r="BV137" s="193"/>
      <c r="BW137" s="193"/>
      <c r="BX137" s="193"/>
      <c r="BY137" s="194"/>
      <c r="BZ137" s="194"/>
      <c r="CA137" s="194"/>
    </row>
    <row r="138" spans="1:79" ht="84.75" customHeight="1">
      <c r="A138" s="27"/>
      <c r="B138" s="211">
        <v>67</v>
      </c>
      <c r="C138" s="200" t="s">
        <v>73</v>
      </c>
      <c r="D138" s="200" t="s">
        <v>74</v>
      </c>
      <c r="E138" s="222" t="s">
        <v>101</v>
      </c>
      <c r="F138" s="222" t="s">
        <v>108</v>
      </c>
      <c r="G138" s="237" t="s">
        <v>253</v>
      </c>
      <c r="H138" s="216" t="s">
        <v>326</v>
      </c>
      <c r="I138" s="201" t="s">
        <v>327</v>
      </c>
      <c r="J138" s="222" t="s">
        <v>190</v>
      </c>
      <c r="K138" s="201" t="s">
        <v>58</v>
      </c>
      <c r="L138" s="228">
        <v>44105</v>
      </c>
      <c r="M138" s="230">
        <v>44196</v>
      </c>
      <c r="N138" s="16" t="s">
        <v>59</v>
      </c>
      <c r="O138" s="15">
        <v>8.3333333333333332E-3</v>
      </c>
      <c r="P138" s="130">
        <f t="shared" si="5"/>
        <v>1</v>
      </c>
      <c r="Q138" s="111"/>
      <c r="R138" s="14"/>
      <c r="S138" s="14"/>
      <c r="T138" s="112"/>
      <c r="U138" s="14"/>
      <c r="V138" s="14"/>
      <c r="W138" s="14"/>
      <c r="X138" s="141"/>
      <c r="Y138" s="111"/>
      <c r="Z138" s="14"/>
      <c r="AA138" s="14"/>
      <c r="AB138" s="112"/>
      <c r="AC138" s="14"/>
      <c r="AD138" s="11"/>
      <c r="AE138" s="11"/>
      <c r="AF138" s="10"/>
      <c r="AG138" s="158"/>
      <c r="AH138" s="12"/>
      <c r="AI138" s="12"/>
      <c r="AJ138" s="159"/>
      <c r="AK138" s="14"/>
      <c r="AL138" s="11"/>
      <c r="AM138" s="11"/>
      <c r="AN138" s="10"/>
      <c r="AO138" s="158"/>
      <c r="AP138" s="12"/>
      <c r="AQ138" s="12"/>
      <c r="AR138" s="159"/>
      <c r="AS138" s="14"/>
      <c r="AT138" s="11"/>
      <c r="AU138" s="11"/>
      <c r="AV138" s="11"/>
      <c r="AW138" s="12"/>
      <c r="AX138" s="12"/>
      <c r="AY138" s="12"/>
      <c r="AZ138" s="12"/>
      <c r="BA138" s="11">
        <v>0.5</v>
      </c>
      <c r="BB138" s="11"/>
      <c r="BC138" s="11"/>
      <c r="BD138" s="11"/>
      <c r="BE138" s="12"/>
      <c r="BF138" s="12"/>
      <c r="BG138" s="12"/>
      <c r="BH138" s="12"/>
      <c r="BI138" s="11"/>
      <c r="BJ138" s="11"/>
      <c r="BK138" s="10"/>
      <c r="BL138" s="9">
        <v>0.5</v>
      </c>
      <c r="BM138" s="9"/>
      <c r="BN138" s="9"/>
      <c r="BO138" s="178"/>
      <c r="BP138" s="193"/>
      <c r="BQ138" s="193"/>
      <c r="BR138" s="193"/>
      <c r="BS138" s="194"/>
      <c r="BT138" s="194"/>
      <c r="BU138" s="194"/>
      <c r="BV138" s="193"/>
      <c r="BW138" s="193"/>
      <c r="BX138" s="193"/>
      <c r="BY138" s="194" t="s">
        <v>328</v>
      </c>
      <c r="BZ138" s="194"/>
      <c r="CA138" s="194"/>
    </row>
    <row r="139" spans="1:79" ht="84.75" customHeight="1" thickBot="1">
      <c r="A139" s="27"/>
      <c r="B139" s="206"/>
      <c r="C139" s="200"/>
      <c r="D139" s="200"/>
      <c r="E139" s="222"/>
      <c r="F139" s="222"/>
      <c r="G139" s="237"/>
      <c r="H139" s="216"/>
      <c r="I139" s="201"/>
      <c r="J139" s="222"/>
      <c r="K139" s="201"/>
      <c r="L139" s="228"/>
      <c r="M139" s="230"/>
      <c r="N139" s="16" t="s">
        <v>63</v>
      </c>
      <c r="O139" s="20">
        <f>P139*O138</f>
        <v>8.3333333333333332E-3</v>
      </c>
      <c r="P139" s="130">
        <f t="shared" si="5"/>
        <v>1</v>
      </c>
      <c r="Q139" s="113"/>
      <c r="R139" s="19"/>
      <c r="S139" s="19"/>
      <c r="T139" s="114"/>
      <c r="U139" s="19"/>
      <c r="V139" s="19"/>
      <c r="W139" s="19"/>
      <c r="X139" s="142"/>
      <c r="Y139" s="113"/>
      <c r="Z139" s="19"/>
      <c r="AA139" s="19"/>
      <c r="AB139" s="114"/>
      <c r="AC139" s="19"/>
      <c r="AD139" s="17"/>
      <c r="AE139" s="17"/>
      <c r="AF139" s="18"/>
      <c r="AG139" s="113"/>
      <c r="AH139" s="17"/>
      <c r="AI139" s="17"/>
      <c r="AJ139" s="160"/>
      <c r="AK139" s="19"/>
      <c r="AL139" s="17"/>
      <c r="AM139" s="17"/>
      <c r="AN139" s="18"/>
      <c r="AO139" s="113"/>
      <c r="AP139" s="17"/>
      <c r="AQ139" s="17"/>
      <c r="AR139" s="160"/>
      <c r="AS139" s="19"/>
      <c r="AT139" s="17"/>
      <c r="AU139" s="17"/>
      <c r="AV139" s="17"/>
      <c r="AW139" s="17"/>
      <c r="AX139" s="17"/>
      <c r="AY139" s="17"/>
      <c r="AZ139" s="17"/>
      <c r="BA139" s="17">
        <v>0.5</v>
      </c>
      <c r="BB139" s="17"/>
      <c r="BC139" s="17"/>
      <c r="BD139" s="17"/>
      <c r="BE139" s="17"/>
      <c r="BF139" s="17"/>
      <c r="BG139" s="17"/>
      <c r="BH139" s="17"/>
      <c r="BI139" s="17"/>
      <c r="BJ139" s="17"/>
      <c r="BK139" s="18"/>
      <c r="BL139" s="17">
        <v>0.5</v>
      </c>
      <c r="BM139" s="17"/>
      <c r="BN139" s="17"/>
      <c r="BO139" s="18"/>
      <c r="BP139" s="193"/>
      <c r="BQ139" s="193"/>
      <c r="BR139" s="193"/>
      <c r="BS139" s="194"/>
      <c r="BT139" s="194"/>
      <c r="BU139" s="194"/>
      <c r="BV139" s="193"/>
      <c r="BW139" s="193"/>
      <c r="BX139" s="193"/>
      <c r="BY139" s="194"/>
      <c r="BZ139" s="194"/>
      <c r="CA139" s="194"/>
    </row>
    <row r="140" spans="1:79" ht="84.75" customHeight="1">
      <c r="A140" s="27"/>
      <c r="B140" s="211">
        <v>68</v>
      </c>
      <c r="C140" s="200" t="s">
        <v>50</v>
      </c>
      <c r="D140" s="200" t="s">
        <v>51</v>
      </c>
      <c r="E140" s="222" t="s">
        <v>101</v>
      </c>
      <c r="F140" s="222" t="s">
        <v>108</v>
      </c>
      <c r="G140" s="237" t="s">
        <v>253</v>
      </c>
      <c r="H140" s="216" t="s">
        <v>329</v>
      </c>
      <c r="I140" s="201" t="s">
        <v>330</v>
      </c>
      <c r="J140" s="222" t="s">
        <v>242</v>
      </c>
      <c r="K140" s="201" t="s">
        <v>58</v>
      </c>
      <c r="L140" s="228">
        <v>43891</v>
      </c>
      <c r="M140" s="230">
        <v>44012</v>
      </c>
      <c r="N140" s="16" t="s">
        <v>59</v>
      </c>
      <c r="O140" s="15">
        <v>8.3333333333333332E-3</v>
      </c>
      <c r="P140" s="130">
        <f t="shared" si="5"/>
        <v>1</v>
      </c>
      <c r="Q140" s="111"/>
      <c r="R140" s="14"/>
      <c r="S140" s="14"/>
      <c r="T140" s="112"/>
      <c r="U140" s="14"/>
      <c r="V140" s="14"/>
      <c r="W140" s="14"/>
      <c r="X140" s="141"/>
      <c r="Y140" s="111"/>
      <c r="Z140" s="14"/>
      <c r="AA140" s="14"/>
      <c r="AB140" s="112"/>
      <c r="AC140" s="14"/>
      <c r="AD140" s="11"/>
      <c r="AE140" s="11"/>
      <c r="AF140" s="10"/>
      <c r="AG140" s="158"/>
      <c r="AH140" s="12"/>
      <c r="AI140" s="12"/>
      <c r="AJ140" s="159"/>
      <c r="AK140" s="14"/>
      <c r="AL140" s="11"/>
      <c r="AM140" s="11"/>
      <c r="AN140" s="10"/>
      <c r="AO140" s="158">
        <v>1</v>
      </c>
      <c r="AP140" s="12"/>
      <c r="AQ140" s="12"/>
      <c r="AR140" s="159"/>
      <c r="AS140" s="14"/>
      <c r="AT140" s="11"/>
      <c r="AU140" s="11"/>
      <c r="AV140" s="11"/>
      <c r="AW140" s="12"/>
      <c r="AX140" s="12"/>
      <c r="AY140" s="12"/>
      <c r="AZ140" s="12"/>
      <c r="BA140" s="11"/>
      <c r="BB140" s="11"/>
      <c r="BC140" s="11"/>
      <c r="BD140" s="11"/>
      <c r="BE140" s="12"/>
      <c r="BF140" s="12"/>
      <c r="BG140" s="12"/>
      <c r="BH140" s="12"/>
      <c r="BI140" s="11"/>
      <c r="BJ140" s="11"/>
      <c r="BK140" s="10"/>
      <c r="BL140" s="9"/>
      <c r="BM140" s="9"/>
      <c r="BN140" s="9"/>
      <c r="BO140" s="178"/>
      <c r="BP140" s="193"/>
      <c r="BQ140" s="193"/>
      <c r="BR140" s="193"/>
      <c r="BS140" s="194" t="s">
        <v>331</v>
      </c>
      <c r="BT140" s="194"/>
      <c r="BU140" s="194"/>
      <c r="BV140" s="193"/>
      <c r="BW140" s="193"/>
      <c r="BX140" s="193"/>
      <c r="BY140" s="193"/>
      <c r="BZ140" s="193"/>
      <c r="CA140" s="193"/>
    </row>
    <row r="141" spans="1:79" ht="84.75" customHeight="1" thickBot="1">
      <c r="A141" s="27"/>
      <c r="B141" s="206"/>
      <c r="C141" s="200"/>
      <c r="D141" s="200"/>
      <c r="E141" s="222"/>
      <c r="F141" s="222"/>
      <c r="G141" s="237"/>
      <c r="H141" s="216"/>
      <c r="I141" s="201"/>
      <c r="J141" s="222"/>
      <c r="K141" s="201"/>
      <c r="L141" s="228"/>
      <c r="M141" s="230"/>
      <c r="N141" s="16" t="s">
        <v>63</v>
      </c>
      <c r="O141" s="20">
        <f>P141*O140</f>
        <v>8.3333333333333332E-3</v>
      </c>
      <c r="P141" s="130">
        <f t="shared" si="5"/>
        <v>1</v>
      </c>
      <c r="Q141" s="113"/>
      <c r="R141" s="19"/>
      <c r="S141" s="19"/>
      <c r="T141" s="114"/>
      <c r="U141" s="19"/>
      <c r="V141" s="19"/>
      <c r="W141" s="19"/>
      <c r="X141" s="142"/>
      <c r="Y141" s="113"/>
      <c r="Z141" s="19"/>
      <c r="AA141" s="19"/>
      <c r="AB141" s="114"/>
      <c r="AC141" s="19"/>
      <c r="AD141" s="17"/>
      <c r="AE141" s="17"/>
      <c r="AF141" s="18"/>
      <c r="AG141" s="113"/>
      <c r="AH141" s="17"/>
      <c r="AI141" s="17"/>
      <c r="AJ141" s="160"/>
      <c r="AK141" s="19"/>
      <c r="AL141" s="17"/>
      <c r="AM141" s="17"/>
      <c r="AN141" s="18"/>
      <c r="AO141" s="113">
        <v>1</v>
      </c>
      <c r="AP141" s="17"/>
      <c r="AQ141" s="17"/>
      <c r="AR141" s="160"/>
      <c r="AS141" s="19"/>
      <c r="AT141" s="17"/>
      <c r="AU141" s="17"/>
      <c r="AV141" s="17"/>
      <c r="AW141" s="17"/>
      <c r="AX141" s="17"/>
      <c r="AY141" s="17"/>
      <c r="AZ141" s="17"/>
      <c r="BA141" s="17"/>
      <c r="BB141" s="17"/>
      <c r="BC141" s="17"/>
      <c r="BD141" s="17"/>
      <c r="BE141" s="17"/>
      <c r="BF141" s="17"/>
      <c r="BG141" s="17"/>
      <c r="BH141" s="17"/>
      <c r="BI141" s="17"/>
      <c r="BJ141" s="17"/>
      <c r="BK141" s="18"/>
      <c r="BL141" s="17"/>
      <c r="BM141" s="17"/>
      <c r="BN141" s="17"/>
      <c r="BO141" s="18"/>
      <c r="BP141" s="193"/>
      <c r="BQ141" s="193"/>
      <c r="BR141" s="193"/>
      <c r="BS141" s="194"/>
      <c r="BT141" s="194"/>
      <c r="BU141" s="194"/>
      <c r="BV141" s="193"/>
      <c r="BW141" s="193"/>
      <c r="BX141" s="193"/>
      <c r="BY141" s="193"/>
      <c r="BZ141" s="193"/>
      <c r="CA141" s="193"/>
    </row>
    <row r="142" spans="1:79" ht="84.75" customHeight="1">
      <c r="A142" s="27"/>
      <c r="B142" s="211">
        <v>69</v>
      </c>
      <c r="C142" s="200" t="s">
        <v>50</v>
      </c>
      <c r="D142" s="200" t="s">
        <v>51</v>
      </c>
      <c r="E142" s="222" t="s">
        <v>101</v>
      </c>
      <c r="F142" s="222" t="s">
        <v>108</v>
      </c>
      <c r="G142" s="237" t="s">
        <v>253</v>
      </c>
      <c r="H142" s="216" t="s">
        <v>329</v>
      </c>
      <c r="I142" s="201" t="s">
        <v>330</v>
      </c>
      <c r="J142" s="222" t="s">
        <v>242</v>
      </c>
      <c r="K142" s="201" t="s">
        <v>58</v>
      </c>
      <c r="L142" s="228">
        <v>44075</v>
      </c>
      <c r="M142" s="230">
        <v>44196</v>
      </c>
      <c r="N142" s="16" t="s">
        <v>59</v>
      </c>
      <c r="O142" s="15">
        <v>8.3333333333333332E-3</v>
      </c>
      <c r="P142" s="130">
        <f t="shared" si="5"/>
        <v>1</v>
      </c>
      <c r="Q142" s="111"/>
      <c r="R142" s="14"/>
      <c r="S142" s="14"/>
      <c r="T142" s="112"/>
      <c r="U142" s="14"/>
      <c r="V142" s="14"/>
      <c r="W142" s="14"/>
      <c r="X142" s="141"/>
      <c r="Y142" s="111"/>
      <c r="Z142" s="14"/>
      <c r="AA142" s="14"/>
      <c r="AB142" s="112"/>
      <c r="AC142" s="14"/>
      <c r="AD142" s="11"/>
      <c r="AE142" s="11"/>
      <c r="AF142" s="10"/>
      <c r="AG142" s="158"/>
      <c r="AH142" s="12"/>
      <c r="AI142" s="12"/>
      <c r="AJ142" s="159"/>
      <c r="AK142" s="14"/>
      <c r="AL142" s="11"/>
      <c r="AM142" s="11"/>
      <c r="AN142" s="10"/>
      <c r="AO142" s="158"/>
      <c r="AP142" s="12"/>
      <c r="AQ142" s="12"/>
      <c r="AR142" s="159"/>
      <c r="AS142" s="14"/>
      <c r="AT142" s="11"/>
      <c r="AU142" s="11"/>
      <c r="AV142" s="11"/>
      <c r="AW142" s="12"/>
      <c r="AX142" s="12"/>
      <c r="AY142" s="12"/>
      <c r="AZ142" s="12"/>
      <c r="BA142" s="11"/>
      <c r="BB142" s="11"/>
      <c r="BC142" s="11"/>
      <c r="BD142" s="11"/>
      <c r="BE142" s="12"/>
      <c r="BF142" s="12"/>
      <c r="BG142" s="12"/>
      <c r="BH142" s="12"/>
      <c r="BI142" s="11"/>
      <c r="BJ142" s="11"/>
      <c r="BK142" s="10"/>
      <c r="BL142" s="9">
        <v>1</v>
      </c>
      <c r="BM142" s="9"/>
      <c r="BN142" s="9"/>
      <c r="BO142" s="178"/>
      <c r="BP142" s="193"/>
      <c r="BQ142" s="193"/>
      <c r="BR142" s="193"/>
      <c r="BS142" s="194"/>
      <c r="BT142" s="194"/>
      <c r="BU142" s="194"/>
      <c r="BV142" s="193"/>
      <c r="BW142" s="193"/>
      <c r="BX142" s="193"/>
      <c r="BY142" s="193" t="s">
        <v>332</v>
      </c>
      <c r="BZ142" s="193"/>
      <c r="CA142" s="193"/>
    </row>
    <row r="143" spans="1:79" ht="84.75" customHeight="1" thickBot="1">
      <c r="A143" s="27"/>
      <c r="B143" s="206"/>
      <c r="C143" s="200"/>
      <c r="D143" s="200"/>
      <c r="E143" s="222"/>
      <c r="F143" s="222"/>
      <c r="G143" s="237"/>
      <c r="H143" s="216"/>
      <c r="I143" s="201"/>
      <c r="J143" s="222"/>
      <c r="K143" s="201"/>
      <c r="L143" s="228"/>
      <c r="M143" s="230"/>
      <c r="N143" s="16" t="s">
        <v>63</v>
      </c>
      <c r="O143" s="20">
        <f>P143*O142</f>
        <v>8.3333333333333332E-3</v>
      </c>
      <c r="P143" s="130">
        <f t="shared" si="5"/>
        <v>1</v>
      </c>
      <c r="Q143" s="113"/>
      <c r="R143" s="19"/>
      <c r="S143" s="19"/>
      <c r="T143" s="114"/>
      <c r="U143" s="19"/>
      <c r="V143" s="19"/>
      <c r="W143" s="19"/>
      <c r="X143" s="142"/>
      <c r="Y143" s="113"/>
      <c r="Z143" s="19"/>
      <c r="AA143" s="19"/>
      <c r="AB143" s="114"/>
      <c r="AC143" s="19"/>
      <c r="AD143" s="17"/>
      <c r="AE143" s="17"/>
      <c r="AF143" s="18"/>
      <c r="AG143" s="113"/>
      <c r="AH143" s="17"/>
      <c r="AI143" s="17"/>
      <c r="AJ143" s="160"/>
      <c r="AK143" s="19"/>
      <c r="AL143" s="17"/>
      <c r="AM143" s="17"/>
      <c r="AN143" s="18"/>
      <c r="AO143" s="113"/>
      <c r="AP143" s="17"/>
      <c r="AQ143" s="17"/>
      <c r="AR143" s="160"/>
      <c r="AS143" s="19"/>
      <c r="AT143" s="17"/>
      <c r="AU143" s="17"/>
      <c r="AV143" s="17"/>
      <c r="AW143" s="17"/>
      <c r="AX143" s="17"/>
      <c r="AY143" s="17"/>
      <c r="AZ143" s="17"/>
      <c r="BA143" s="17"/>
      <c r="BB143" s="17"/>
      <c r="BC143" s="17"/>
      <c r="BD143" s="17"/>
      <c r="BE143" s="17"/>
      <c r="BF143" s="17"/>
      <c r="BG143" s="17"/>
      <c r="BH143" s="17"/>
      <c r="BI143" s="17"/>
      <c r="BJ143" s="17"/>
      <c r="BK143" s="18"/>
      <c r="BL143" s="17">
        <v>1</v>
      </c>
      <c r="BM143" s="17"/>
      <c r="BN143" s="17"/>
      <c r="BO143" s="18"/>
      <c r="BP143" s="193"/>
      <c r="BQ143" s="193"/>
      <c r="BR143" s="193"/>
      <c r="BS143" s="194"/>
      <c r="BT143" s="194"/>
      <c r="BU143" s="194"/>
      <c r="BV143" s="193"/>
      <c r="BW143" s="193"/>
      <c r="BX143" s="193"/>
      <c r="BY143" s="193"/>
      <c r="BZ143" s="193"/>
      <c r="CA143" s="193"/>
    </row>
    <row r="144" spans="1:79" ht="84.75" customHeight="1">
      <c r="A144" s="27"/>
      <c r="B144" s="211">
        <v>70</v>
      </c>
      <c r="C144" s="200" t="s">
        <v>85</v>
      </c>
      <c r="D144" s="200" t="s">
        <v>86</v>
      </c>
      <c r="E144" s="222" t="s">
        <v>101</v>
      </c>
      <c r="F144" s="222" t="s">
        <v>108</v>
      </c>
      <c r="G144" s="237" t="s">
        <v>253</v>
      </c>
      <c r="H144" s="216" t="s">
        <v>333</v>
      </c>
      <c r="I144" s="201" t="s">
        <v>334</v>
      </c>
      <c r="J144" s="222" t="s">
        <v>242</v>
      </c>
      <c r="K144" s="201" t="s">
        <v>58</v>
      </c>
      <c r="L144" s="228">
        <v>43983</v>
      </c>
      <c r="M144" s="230">
        <v>44196</v>
      </c>
      <c r="N144" s="16" t="s">
        <v>59</v>
      </c>
      <c r="O144" s="15">
        <v>8.3333333333333332E-3</v>
      </c>
      <c r="P144" s="130">
        <f t="shared" si="5"/>
        <v>1</v>
      </c>
      <c r="Q144" s="111"/>
      <c r="R144" s="14"/>
      <c r="S144" s="14"/>
      <c r="T144" s="112"/>
      <c r="U144" s="14"/>
      <c r="V144" s="14"/>
      <c r="W144" s="14"/>
      <c r="X144" s="141"/>
      <c r="Y144" s="111"/>
      <c r="Z144" s="14"/>
      <c r="AA144" s="14"/>
      <c r="AB144" s="112"/>
      <c r="AC144" s="14"/>
      <c r="AD144" s="11"/>
      <c r="AE144" s="11"/>
      <c r="AF144" s="10"/>
      <c r="AG144" s="158"/>
      <c r="AH144" s="12"/>
      <c r="AI144" s="12"/>
      <c r="AJ144" s="159"/>
      <c r="AK144" s="14"/>
      <c r="AL144" s="11"/>
      <c r="AM144" s="11"/>
      <c r="AN144" s="10"/>
      <c r="AO144" s="158"/>
      <c r="AP144" s="12"/>
      <c r="AQ144" s="12"/>
      <c r="AR144" s="159"/>
      <c r="AS144" s="14"/>
      <c r="AT144" s="11"/>
      <c r="AU144" s="11"/>
      <c r="AV144" s="11"/>
      <c r="AW144" s="12"/>
      <c r="AX144" s="12"/>
      <c r="AY144" s="12"/>
      <c r="AZ144" s="12"/>
      <c r="BA144" s="11"/>
      <c r="BB144" s="11"/>
      <c r="BC144" s="11"/>
      <c r="BD144" s="11"/>
      <c r="BE144" s="12"/>
      <c r="BF144" s="12"/>
      <c r="BG144" s="12"/>
      <c r="BH144" s="12"/>
      <c r="BI144" s="11"/>
      <c r="BJ144" s="11"/>
      <c r="BK144" s="10"/>
      <c r="BL144" s="9">
        <v>1</v>
      </c>
      <c r="BM144" s="9"/>
      <c r="BN144" s="9"/>
      <c r="BO144" s="178"/>
      <c r="BP144" s="193"/>
      <c r="BQ144" s="193"/>
      <c r="BR144" s="193"/>
      <c r="BS144" s="194"/>
      <c r="BT144" s="194"/>
      <c r="BU144" s="194"/>
      <c r="BV144" s="193"/>
      <c r="BW144" s="193"/>
      <c r="BX144" s="193"/>
      <c r="BY144" s="193" t="s">
        <v>335</v>
      </c>
      <c r="BZ144" s="193"/>
      <c r="CA144" s="193"/>
    </row>
    <row r="145" spans="1:79" ht="84.75" customHeight="1" thickBot="1">
      <c r="A145" s="27"/>
      <c r="B145" s="206"/>
      <c r="C145" s="200"/>
      <c r="D145" s="200"/>
      <c r="E145" s="222"/>
      <c r="F145" s="222"/>
      <c r="G145" s="237"/>
      <c r="H145" s="216"/>
      <c r="I145" s="201"/>
      <c r="J145" s="222"/>
      <c r="K145" s="201"/>
      <c r="L145" s="228"/>
      <c r="M145" s="230"/>
      <c r="N145" s="16" t="s">
        <v>63</v>
      </c>
      <c r="O145" s="20">
        <f>P145*O144</f>
        <v>8.3333333333333332E-3</v>
      </c>
      <c r="P145" s="130">
        <f t="shared" si="5"/>
        <v>1</v>
      </c>
      <c r="Q145" s="113"/>
      <c r="R145" s="19"/>
      <c r="S145" s="19"/>
      <c r="T145" s="114"/>
      <c r="U145" s="19"/>
      <c r="V145" s="19"/>
      <c r="W145" s="19"/>
      <c r="X145" s="142"/>
      <c r="Y145" s="113"/>
      <c r="Z145" s="19"/>
      <c r="AA145" s="19"/>
      <c r="AB145" s="114"/>
      <c r="AC145" s="19"/>
      <c r="AD145" s="17"/>
      <c r="AE145" s="17"/>
      <c r="AF145" s="18"/>
      <c r="AG145" s="113"/>
      <c r="AH145" s="17"/>
      <c r="AI145" s="17"/>
      <c r="AJ145" s="160"/>
      <c r="AK145" s="19"/>
      <c r="AL145" s="17"/>
      <c r="AM145" s="17"/>
      <c r="AN145" s="18"/>
      <c r="AO145" s="113"/>
      <c r="AP145" s="17"/>
      <c r="AQ145" s="17"/>
      <c r="AR145" s="160"/>
      <c r="AS145" s="19"/>
      <c r="AT145" s="17"/>
      <c r="AU145" s="17"/>
      <c r="AV145" s="17"/>
      <c r="AW145" s="17"/>
      <c r="AX145" s="17"/>
      <c r="AY145" s="17"/>
      <c r="AZ145" s="17"/>
      <c r="BA145" s="17"/>
      <c r="BB145" s="17"/>
      <c r="BC145" s="17"/>
      <c r="BD145" s="17"/>
      <c r="BE145" s="17"/>
      <c r="BF145" s="17"/>
      <c r="BG145" s="17"/>
      <c r="BH145" s="17"/>
      <c r="BI145" s="17"/>
      <c r="BJ145" s="17"/>
      <c r="BK145" s="18"/>
      <c r="BL145" s="17">
        <v>1</v>
      </c>
      <c r="BM145" s="17"/>
      <c r="BN145" s="17"/>
      <c r="BO145" s="18"/>
      <c r="BP145" s="193"/>
      <c r="BQ145" s="193"/>
      <c r="BR145" s="193"/>
      <c r="BS145" s="194"/>
      <c r="BT145" s="194"/>
      <c r="BU145" s="194"/>
      <c r="BV145" s="193"/>
      <c r="BW145" s="193"/>
      <c r="BX145" s="193"/>
      <c r="BY145" s="193"/>
      <c r="BZ145" s="193"/>
      <c r="CA145" s="193"/>
    </row>
    <row r="146" spans="1:79" ht="84.75" customHeight="1">
      <c r="A146" s="27"/>
      <c r="B146" s="211">
        <v>71</v>
      </c>
      <c r="C146" s="200" t="s">
        <v>85</v>
      </c>
      <c r="D146" s="200" t="s">
        <v>86</v>
      </c>
      <c r="E146" s="222" t="s">
        <v>101</v>
      </c>
      <c r="F146" s="222" t="s">
        <v>108</v>
      </c>
      <c r="G146" s="237" t="s">
        <v>253</v>
      </c>
      <c r="H146" s="216" t="s">
        <v>336</v>
      </c>
      <c r="I146" s="201" t="s">
        <v>337</v>
      </c>
      <c r="J146" s="222" t="s">
        <v>242</v>
      </c>
      <c r="K146" s="201" t="s">
        <v>58</v>
      </c>
      <c r="L146" s="228">
        <v>43891</v>
      </c>
      <c r="M146" s="230">
        <v>44012</v>
      </c>
      <c r="N146" s="16" t="s">
        <v>59</v>
      </c>
      <c r="O146" s="15">
        <v>8.3333333333333332E-3</v>
      </c>
      <c r="P146" s="130">
        <f t="shared" si="5"/>
        <v>1</v>
      </c>
      <c r="Q146" s="111"/>
      <c r="R146" s="14"/>
      <c r="S146" s="14"/>
      <c r="T146" s="112"/>
      <c r="U146" s="14"/>
      <c r="V146" s="14"/>
      <c r="W146" s="14"/>
      <c r="X146" s="141"/>
      <c r="Y146" s="111"/>
      <c r="Z146" s="14"/>
      <c r="AA146" s="14"/>
      <c r="AB146" s="112"/>
      <c r="AC146" s="14"/>
      <c r="AD146" s="11"/>
      <c r="AE146" s="11"/>
      <c r="AF146" s="10"/>
      <c r="AG146" s="158"/>
      <c r="AH146" s="12"/>
      <c r="AI146" s="12"/>
      <c r="AJ146" s="159"/>
      <c r="AK146" s="14"/>
      <c r="AL146" s="11"/>
      <c r="AM146" s="11"/>
      <c r="AN146" s="10"/>
      <c r="AO146" s="158">
        <v>1</v>
      </c>
      <c r="AP146" s="12"/>
      <c r="AQ146" s="12"/>
      <c r="AR146" s="159"/>
      <c r="AS146" s="14"/>
      <c r="AT146" s="11"/>
      <c r="AU146" s="11"/>
      <c r="AV146" s="11"/>
      <c r="AW146" s="12"/>
      <c r="AX146" s="12"/>
      <c r="AY146" s="12"/>
      <c r="AZ146" s="12"/>
      <c r="BA146" s="11"/>
      <c r="BB146" s="11"/>
      <c r="BC146" s="11"/>
      <c r="BD146" s="11"/>
      <c r="BE146" s="12"/>
      <c r="BF146" s="12"/>
      <c r="BG146" s="12"/>
      <c r="BH146" s="12"/>
      <c r="BI146" s="11"/>
      <c r="BJ146" s="11"/>
      <c r="BK146" s="10"/>
      <c r="BL146" s="9"/>
      <c r="BM146" s="9"/>
      <c r="BN146" s="9"/>
      <c r="BO146" s="178"/>
      <c r="BP146" s="193"/>
      <c r="BQ146" s="193"/>
      <c r="BR146" s="193"/>
      <c r="BS146" s="194" t="s">
        <v>338</v>
      </c>
      <c r="BT146" s="194"/>
      <c r="BU146" s="194"/>
      <c r="BV146" s="193"/>
      <c r="BW146" s="193"/>
      <c r="BX146" s="193"/>
      <c r="BY146" s="193"/>
      <c r="BZ146" s="193"/>
      <c r="CA146" s="193"/>
    </row>
    <row r="147" spans="1:79" ht="84.75" customHeight="1" thickBot="1">
      <c r="A147" s="27"/>
      <c r="B147" s="206"/>
      <c r="C147" s="200"/>
      <c r="D147" s="200"/>
      <c r="E147" s="222"/>
      <c r="F147" s="222"/>
      <c r="G147" s="237"/>
      <c r="H147" s="216"/>
      <c r="I147" s="201"/>
      <c r="J147" s="222"/>
      <c r="K147" s="201"/>
      <c r="L147" s="228"/>
      <c r="M147" s="230"/>
      <c r="N147" s="16" t="s">
        <v>63</v>
      </c>
      <c r="O147" s="20">
        <f>P147*O146</f>
        <v>8.3333333333333332E-3</v>
      </c>
      <c r="P147" s="130">
        <f t="shared" si="5"/>
        <v>1</v>
      </c>
      <c r="Q147" s="113"/>
      <c r="R147" s="19"/>
      <c r="S147" s="19"/>
      <c r="T147" s="114"/>
      <c r="U147" s="19"/>
      <c r="V147" s="19"/>
      <c r="W147" s="19"/>
      <c r="X147" s="142"/>
      <c r="Y147" s="113"/>
      <c r="Z147" s="19"/>
      <c r="AA147" s="19"/>
      <c r="AB147" s="114"/>
      <c r="AC147" s="19"/>
      <c r="AD147" s="17"/>
      <c r="AE147" s="17"/>
      <c r="AF147" s="18"/>
      <c r="AG147" s="113"/>
      <c r="AH147" s="17"/>
      <c r="AI147" s="17"/>
      <c r="AJ147" s="160"/>
      <c r="AK147" s="19"/>
      <c r="AL147" s="17"/>
      <c r="AM147" s="17"/>
      <c r="AN147" s="18"/>
      <c r="AO147" s="113">
        <v>1</v>
      </c>
      <c r="AP147" s="17"/>
      <c r="AQ147" s="17"/>
      <c r="AR147" s="160"/>
      <c r="AS147" s="19"/>
      <c r="AT147" s="17"/>
      <c r="AU147" s="17"/>
      <c r="AV147" s="17"/>
      <c r="AW147" s="17"/>
      <c r="AX147" s="17"/>
      <c r="AY147" s="17"/>
      <c r="AZ147" s="17"/>
      <c r="BA147" s="17"/>
      <c r="BB147" s="17"/>
      <c r="BC147" s="17"/>
      <c r="BD147" s="17"/>
      <c r="BE147" s="17"/>
      <c r="BF147" s="17"/>
      <c r="BG147" s="17"/>
      <c r="BH147" s="17"/>
      <c r="BI147" s="17"/>
      <c r="BJ147" s="17"/>
      <c r="BK147" s="18"/>
      <c r="BL147" s="17"/>
      <c r="BM147" s="17"/>
      <c r="BN147" s="17"/>
      <c r="BO147" s="18"/>
      <c r="BP147" s="193"/>
      <c r="BQ147" s="193"/>
      <c r="BR147" s="193"/>
      <c r="BS147" s="194"/>
      <c r="BT147" s="194"/>
      <c r="BU147" s="194"/>
      <c r="BV147" s="193"/>
      <c r="BW147" s="193"/>
      <c r="BX147" s="193"/>
      <c r="BY147" s="193"/>
      <c r="BZ147" s="193"/>
      <c r="CA147" s="193"/>
    </row>
    <row r="148" spans="1:79" ht="84.75" customHeight="1">
      <c r="A148" s="27"/>
      <c r="B148" s="211">
        <v>72</v>
      </c>
      <c r="C148" s="200" t="s">
        <v>85</v>
      </c>
      <c r="D148" s="200" t="s">
        <v>86</v>
      </c>
      <c r="E148" s="222" t="s">
        <v>101</v>
      </c>
      <c r="F148" s="222" t="s">
        <v>108</v>
      </c>
      <c r="G148" s="237" t="s">
        <v>253</v>
      </c>
      <c r="H148" s="216" t="s">
        <v>336</v>
      </c>
      <c r="I148" s="218" t="s">
        <v>337</v>
      </c>
      <c r="J148" s="240" t="s">
        <v>242</v>
      </c>
      <c r="K148" s="201" t="s">
        <v>58</v>
      </c>
      <c r="L148" s="241">
        <v>44075</v>
      </c>
      <c r="M148" s="230">
        <v>44196</v>
      </c>
      <c r="N148" s="16" t="s">
        <v>59</v>
      </c>
      <c r="O148" s="15">
        <v>8.3333333333333332E-3</v>
      </c>
      <c r="P148" s="130">
        <f t="shared" si="5"/>
        <v>1</v>
      </c>
      <c r="Q148" s="111"/>
      <c r="R148" s="14"/>
      <c r="S148" s="14"/>
      <c r="T148" s="112"/>
      <c r="U148" s="14"/>
      <c r="V148" s="14"/>
      <c r="W148" s="14"/>
      <c r="X148" s="141"/>
      <c r="Y148" s="111"/>
      <c r="Z148" s="14"/>
      <c r="AA148" s="14"/>
      <c r="AB148" s="112"/>
      <c r="AC148" s="14"/>
      <c r="AD148" s="11"/>
      <c r="AE148" s="11"/>
      <c r="AF148" s="10"/>
      <c r="AG148" s="158"/>
      <c r="AH148" s="12"/>
      <c r="AI148" s="12"/>
      <c r="AJ148" s="159"/>
      <c r="AK148" s="14"/>
      <c r="AL148" s="11"/>
      <c r="AM148" s="11"/>
      <c r="AN148" s="10"/>
      <c r="AO148" s="158"/>
      <c r="AP148" s="12"/>
      <c r="AQ148" s="12"/>
      <c r="AR148" s="159"/>
      <c r="AS148" s="14"/>
      <c r="AT148" s="11"/>
      <c r="AU148" s="11"/>
      <c r="AV148" s="11"/>
      <c r="AW148" s="12"/>
      <c r="AX148" s="12"/>
      <c r="AY148" s="12"/>
      <c r="AZ148" s="12"/>
      <c r="BA148" s="11"/>
      <c r="BB148" s="11"/>
      <c r="BC148" s="11"/>
      <c r="BD148" s="11"/>
      <c r="BE148" s="12"/>
      <c r="BF148" s="12"/>
      <c r="BG148" s="12"/>
      <c r="BH148" s="12"/>
      <c r="BI148" s="11"/>
      <c r="BJ148" s="11"/>
      <c r="BK148" s="10"/>
      <c r="BL148" s="9">
        <v>1</v>
      </c>
      <c r="BM148" s="9"/>
      <c r="BN148" s="9"/>
      <c r="BO148" s="178"/>
      <c r="BP148" s="193"/>
      <c r="BQ148" s="193"/>
      <c r="BR148" s="193"/>
      <c r="BS148" s="194"/>
      <c r="BT148" s="194"/>
      <c r="BU148" s="194"/>
      <c r="BV148" s="193"/>
      <c r="BW148" s="193"/>
      <c r="BX148" s="193"/>
      <c r="BY148" s="193" t="s">
        <v>339</v>
      </c>
      <c r="BZ148" s="193"/>
      <c r="CA148" s="193"/>
    </row>
    <row r="149" spans="1:79" ht="84.75" customHeight="1" thickBot="1">
      <c r="A149" s="26"/>
      <c r="B149" s="215"/>
      <c r="C149" s="209"/>
      <c r="D149" s="209"/>
      <c r="E149" s="236"/>
      <c r="F149" s="236"/>
      <c r="G149" s="238"/>
      <c r="H149" s="239"/>
      <c r="I149" s="210"/>
      <c r="J149" s="236"/>
      <c r="K149" s="227"/>
      <c r="L149" s="242"/>
      <c r="M149" s="243"/>
      <c r="N149" s="8" t="s">
        <v>63</v>
      </c>
      <c r="O149" s="7">
        <f>P149*O148</f>
        <v>8.3333333333333332E-3</v>
      </c>
      <c r="P149" s="132">
        <f t="shared" si="5"/>
        <v>1</v>
      </c>
      <c r="Q149" s="122"/>
      <c r="R149" s="6"/>
      <c r="S149" s="6"/>
      <c r="T149" s="123"/>
      <c r="U149" s="6"/>
      <c r="V149" s="6"/>
      <c r="W149" s="6"/>
      <c r="X149" s="146"/>
      <c r="Y149" s="122"/>
      <c r="Z149" s="6"/>
      <c r="AA149" s="6"/>
      <c r="AB149" s="123"/>
      <c r="AC149" s="6"/>
      <c r="AD149" s="4"/>
      <c r="AE149" s="4"/>
      <c r="AF149" s="5"/>
      <c r="AG149" s="122"/>
      <c r="AH149" s="4"/>
      <c r="AI149" s="4"/>
      <c r="AJ149" s="165"/>
      <c r="AK149" s="6"/>
      <c r="AL149" s="4"/>
      <c r="AM149" s="4"/>
      <c r="AN149" s="5"/>
      <c r="AO149" s="122"/>
      <c r="AP149" s="4"/>
      <c r="AQ149" s="4"/>
      <c r="AR149" s="165"/>
      <c r="AS149" s="6"/>
      <c r="AT149" s="4"/>
      <c r="AU149" s="4"/>
      <c r="AV149" s="4"/>
      <c r="AW149" s="4"/>
      <c r="AX149" s="4"/>
      <c r="AY149" s="4"/>
      <c r="AZ149" s="4"/>
      <c r="BA149" s="4"/>
      <c r="BB149" s="4"/>
      <c r="BC149" s="4"/>
      <c r="BD149" s="4"/>
      <c r="BE149" s="4"/>
      <c r="BF149" s="4"/>
      <c r="BG149" s="4"/>
      <c r="BH149" s="4"/>
      <c r="BI149" s="4"/>
      <c r="BJ149" s="4"/>
      <c r="BK149" s="5"/>
      <c r="BL149" s="4">
        <v>1</v>
      </c>
      <c r="BM149" s="4"/>
      <c r="BN149" s="4"/>
      <c r="BO149" s="5"/>
      <c r="BP149" s="193"/>
      <c r="BQ149" s="193"/>
      <c r="BR149" s="193"/>
      <c r="BS149" s="194"/>
      <c r="BT149" s="194"/>
      <c r="BU149" s="194"/>
      <c r="BV149" s="193"/>
      <c r="BW149" s="193"/>
      <c r="BX149" s="193"/>
      <c r="BY149" s="193"/>
      <c r="BZ149" s="193"/>
      <c r="CA149" s="193"/>
    </row>
    <row r="150" spans="1:79" ht="84.75" customHeight="1">
      <c r="B150" s="205">
        <v>73</v>
      </c>
      <c r="C150" s="214" t="s">
        <v>176</v>
      </c>
      <c r="D150" s="214" t="s">
        <v>181</v>
      </c>
      <c r="E150" s="233" t="s">
        <v>135</v>
      </c>
      <c r="F150" s="233" t="s">
        <v>171</v>
      </c>
      <c r="G150" s="244" t="s">
        <v>340</v>
      </c>
      <c r="H150" s="245" t="s">
        <v>341</v>
      </c>
      <c r="I150" s="213" t="s">
        <v>342</v>
      </c>
      <c r="J150" s="233" t="s">
        <v>343</v>
      </c>
      <c r="K150" s="218" t="s">
        <v>58</v>
      </c>
      <c r="L150" s="234">
        <v>43922</v>
      </c>
      <c r="M150" s="235">
        <v>44196</v>
      </c>
      <c r="N150" s="25" t="s">
        <v>59</v>
      </c>
      <c r="O150" s="15">
        <v>8.3333333333333329E-2</v>
      </c>
      <c r="P150" s="133">
        <f t="shared" si="5"/>
        <v>1</v>
      </c>
      <c r="Q150" s="124"/>
      <c r="R150" s="24"/>
      <c r="S150" s="24"/>
      <c r="T150" s="125"/>
      <c r="U150" s="24"/>
      <c r="V150" s="24"/>
      <c r="W150" s="24"/>
      <c r="X150" s="147"/>
      <c r="Y150" s="124"/>
      <c r="Z150" s="24"/>
      <c r="AA150" s="24"/>
      <c r="AB150" s="125"/>
      <c r="AC150" s="24"/>
      <c r="AD150" s="13"/>
      <c r="AE150" s="13"/>
      <c r="AF150" s="22"/>
      <c r="AG150" s="166"/>
      <c r="AH150" s="23"/>
      <c r="AI150" s="23"/>
      <c r="AJ150" s="167"/>
      <c r="AK150" s="24"/>
      <c r="AL150" s="13"/>
      <c r="AM150" s="13"/>
      <c r="AN150" s="22"/>
      <c r="AO150" s="166">
        <v>0.33</v>
      </c>
      <c r="AP150" s="23"/>
      <c r="AQ150" s="23"/>
      <c r="AR150" s="167"/>
      <c r="AS150" s="24"/>
      <c r="AT150" s="13"/>
      <c r="AU150" s="13"/>
      <c r="AV150" s="13"/>
      <c r="AW150" s="23"/>
      <c r="AX150" s="23"/>
      <c r="AY150" s="23"/>
      <c r="AZ150" s="23"/>
      <c r="BA150" s="13">
        <v>0.33</v>
      </c>
      <c r="BB150" s="13"/>
      <c r="BC150" s="13"/>
      <c r="BD150" s="13"/>
      <c r="BE150" s="23"/>
      <c r="BF150" s="23"/>
      <c r="BG150" s="23"/>
      <c r="BH150" s="23"/>
      <c r="BI150" s="13"/>
      <c r="BJ150" s="13"/>
      <c r="BK150" s="22"/>
      <c r="BL150" s="21">
        <v>0.34</v>
      </c>
      <c r="BM150" s="21"/>
      <c r="BN150" s="21"/>
      <c r="BO150" s="181"/>
      <c r="BP150" s="193"/>
      <c r="BQ150" s="193"/>
      <c r="BR150" s="193"/>
      <c r="BS150" s="220" t="s">
        <v>179</v>
      </c>
      <c r="BT150" s="220"/>
      <c r="BU150" s="220"/>
      <c r="BV150" s="378" t="s">
        <v>185</v>
      </c>
      <c r="BW150" s="378"/>
      <c r="BX150" s="378"/>
      <c r="BY150" s="193" t="s">
        <v>344</v>
      </c>
      <c r="BZ150" s="193"/>
      <c r="CA150" s="193"/>
    </row>
    <row r="151" spans="1:79" ht="119.1" customHeight="1" thickBot="1">
      <c r="B151" s="206"/>
      <c r="C151" s="200"/>
      <c r="D151" s="200"/>
      <c r="E151" s="222"/>
      <c r="F151" s="222"/>
      <c r="G151" s="224"/>
      <c r="H151" s="216"/>
      <c r="I151" s="201"/>
      <c r="J151" s="222"/>
      <c r="K151" s="201"/>
      <c r="L151" s="228"/>
      <c r="M151" s="230"/>
      <c r="N151" s="16" t="s">
        <v>63</v>
      </c>
      <c r="O151" s="20">
        <f>P151*O150</f>
        <v>8.3333333333333329E-2</v>
      </c>
      <c r="P151" s="130">
        <f t="shared" si="5"/>
        <v>1</v>
      </c>
      <c r="Q151" s="113"/>
      <c r="R151" s="19"/>
      <c r="S151" s="19"/>
      <c r="T151" s="114"/>
      <c r="U151" s="19"/>
      <c r="V151" s="19"/>
      <c r="W151" s="19"/>
      <c r="X151" s="142"/>
      <c r="Y151" s="113"/>
      <c r="Z151" s="19"/>
      <c r="AA151" s="19"/>
      <c r="AB151" s="114"/>
      <c r="AC151" s="19"/>
      <c r="AD151" s="17"/>
      <c r="AE151" s="17"/>
      <c r="AF151" s="18"/>
      <c r="AG151" s="113"/>
      <c r="AH151" s="17"/>
      <c r="AI151" s="17"/>
      <c r="AJ151" s="160"/>
      <c r="AK151" s="19"/>
      <c r="AL151" s="17"/>
      <c r="AM151" s="17"/>
      <c r="AN151" s="18"/>
      <c r="AO151" s="113">
        <v>0.33</v>
      </c>
      <c r="AP151" s="17"/>
      <c r="AQ151" s="17"/>
      <c r="AR151" s="160"/>
      <c r="AS151" s="19"/>
      <c r="AT151" s="17"/>
      <c r="AU151" s="17"/>
      <c r="AV151" s="17"/>
      <c r="AW151" s="17"/>
      <c r="AX151" s="17"/>
      <c r="AY151" s="17"/>
      <c r="AZ151" s="17"/>
      <c r="BA151" s="17">
        <v>0.33</v>
      </c>
      <c r="BB151" s="17"/>
      <c r="BC151" s="17"/>
      <c r="BD151" s="17"/>
      <c r="BE151" s="17"/>
      <c r="BF151" s="17"/>
      <c r="BG151" s="17"/>
      <c r="BH151" s="17"/>
      <c r="BI151" s="17"/>
      <c r="BJ151" s="17"/>
      <c r="BK151" s="18"/>
      <c r="BL151" s="17">
        <v>0.34</v>
      </c>
      <c r="BM151" s="17"/>
      <c r="BN151" s="17"/>
      <c r="BO151" s="18"/>
      <c r="BP151" s="193"/>
      <c r="BQ151" s="193"/>
      <c r="BR151" s="193"/>
      <c r="BS151" s="220"/>
      <c r="BT151" s="220"/>
      <c r="BU151" s="220"/>
      <c r="BV151" s="378"/>
      <c r="BW151" s="378"/>
      <c r="BX151" s="378"/>
      <c r="BY151" s="193"/>
      <c r="BZ151" s="193"/>
      <c r="CA151" s="193"/>
    </row>
    <row r="152" spans="1:79" ht="100.5" customHeight="1">
      <c r="B152" s="211">
        <v>74</v>
      </c>
      <c r="C152" s="200" t="s">
        <v>176</v>
      </c>
      <c r="D152" s="200" t="s">
        <v>181</v>
      </c>
      <c r="E152" s="222" t="s">
        <v>135</v>
      </c>
      <c r="F152" s="222" t="s">
        <v>171</v>
      </c>
      <c r="G152" s="224" t="s">
        <v>340</v>
      </c>
      <c r="H152" s="216" t="s">
        <v>345</v>
      </c>
      <c r="I152" s="201" t="s">
        <v>346</v>
      </c>
      <c r="J152" s="222" t="s">
        <v>347</v>
      </c>
      <c r="K152" s="201" t="s">
        <v>58</v>
      </c>
      <c r="L152" s="228">
        <v>43941</v>
      </c>
      <c r="M152" s="230">
        <v>44195</v>
      </c>
      <c r="N152" s="16" t="s">
        <v>59</v>
      </c>
      <c r="O152" s="15">
        <v>8.3333333333333329E-2</v>
      </c>
      <c r="P152" s="130">
        <f t="shared" si="5"/>
        <v>1</v>
      </c>
      <c r="Q152" s="111"/>
      <c r="R152" s="14"/>
      <c r="S152" s="14"/>
      <c r="T152" s="112"/>
      <c r="U152" s="14"/>
      <c r="V152" s="14"/>
      <c r="W152" s="14"/>
      <c r="X152" s="141"/>
      <c r="Y152" s="111"/>
      <c r="Z152" s="14"/>
      <c r="AA152" s="14"/>
      <c r="AB152" s="112"/>
      <c r="AC152" s="14"/>
      <c r="AD152" s="11"/>
      <c r="AE152" s="11"/>
      <c r="AF152" s="10"/>
      <c r="AG152" s="158"/>
      <c r="AH152" s="12"/>
      <c r="AI152" s="12"/>
      <c r="AJ152" s="159"/>
      <c r="AK152" s="14"/>
      <c r="AL152" s="11"/>
      <c r="AM152" s="11"/>
      <c r="AN152" s="10"/>
      <c r="AO152" s="158">
        <v>0.33</v>
      </c>
      <c r="AP152" s="12"/>
      <c r="AQ152" s="12"/>
      <c r="AR152" s="159"/>
      <c r="AS152" s="14"/>
      <c r="AT152" s="11"/>
      <c r="AU152" s="11"/>
      <c r="AV152" s="11"/>
      <c r="AW152" s="12"/>
      <c r="AX152" s="12"/>
      <c r="AY152" s="12"/>
      <c r="AZ152" s="12"/>
      <c r="BA152" s="11">
        <v>0.34</v>
      </c>
      <c r="BB152" s="11"/>
      <c r="BC152" s="11"/>
      <c r="BD152" s="11"/>
      <c r="BE152" s="12"/>
      <c r="BF152" s="12"/>
      <c r="BG152" s="12"/>
      <c r="BH152" s="12"/>
      <c r="BI152" s="11"/>
      <c r="BJ152" s="11"/>
      <c r="BK152" s="10"/>
      <c r="BL152" s="9">
        <v>0.33</v>
      </c>
      <c r="BM152" s="9"/>
      <c r="BN152" s="9"/>
      <c r="BO152" s="178"/>
      <c r="BP152" s="193"/>
      <c r="BQ152" s="193"/>
      <c r="BR152" s="193"/>
      <c r="BS152" s="220" t="s">
        <v>348</v>
      </c>
      <c r="BT152" s="220"/>
      <c r="BU152" s="220"/>
      <c r="BV152" s="220" t="s">
        <v>349</v>
      </c>
      <c r="BW152" s="220"/>
      <c r="BX152" s="220"/>
      <c r="BY152" s="220" t="s">
        <v>350</v>
      </c>
      <c r="BZ152" s="220"/>
      <c r="CA152" s="220"/>
    </row>
    <row r="153" spans="1:79" ht="100.5" customHeight="1" thickBot="1">
      <c r="B153" s="206"/>
      <c r="C153" s="200"/>
      <c r="D153" s="200"/>
      <c r="E153" s="222"/>
      <c r="F153" s="222"/>
      <c r="G153" s="224"/>
      <c r="H153" s="216"/>
      <c r="I153" s="201"/>
      <c r="J153" s="222"/>
      <c r="K153" s="201"/>
      <c r="L153" s="228"/>
      <c r="M153" s="230"/>
      <c r="N153" s="16" t="s">
        <v>63</v>
      </c>
      <c r="O153" s="20">
        <f>P153*O152</f>
        <v>8.3333333333333329E-2</v>
      </c>
      <c r="P153" s="130">
        <f t="shared" si="5"/>
        <v>1</v>
      </c>
      <c r="Q153" s="113"/>
      <c r="R153" s="19"/>
      <c r="S153" s="19"/>
      <c r="T153" s="114"/>
      <c r="U153" s="19"/>
      <c r="V153" s="19"/>
      <c r="W153" s="19"/>
      <c r="X153" s="142"/>
      <c r="Y153" s="113"/>
      <c r="Z153" s="19"/>
      <c r="AA153" s="19"/>
      <c r="AB153" s="114"/>
      <c r="AC153" s="19"/>
      <c r="AD153" s="17"/>
      <c r="AE153" s="17"/>
      <c r="AF153" s="18"/>
      <c r="AG153" s="113"/>
      <c r="AH153" s="17"/>
      <c r="AI153" s="17"/>
      <c r="AJ153" s="160"/>
      <c r="AK153" s="19"/>
      <c r="AL153" s="17"/>
      <c r="AM153" s="17"/>
      <c r="AN153" s="18"/>
      <c r="AO153" s="113">
        <v>0.33</v>
      </c>
      <c r="AP153" s="17"/>
      <c r="AQ153" s="17"/>
      <c r="AR153" s="160"/>
      <c r="AS153" s="19"/>
      <c r="AT153" s="17"/>
      <c r="AU153" s="17"/>
      <c r="AV153" s="17"/>
      <c r="AW153" s="17"/>
      <c r="AX153" s="17"/>
      <c r="AY153" s="17"/>
      <c r="AZ153" s="17"/>
      <c r="BA153" s="17">
        <v>0.34</v>
      </c>
      <c r="BB153" s="17"/>
      <c r="BC153" s="17"/>
      <c r="BD153" s="17"/>
      <c r="BE153" s="17"/>
      <c r="BF153" s="17"/>
      <c r="BG153" s="17"/>
      <c r="BH153" s="17"/>
      <c r="BI153" s="17"/>
      <c r="BJ153" s="17"/>
      <c r="BK153" s="18"/>
      <c r="BL153" s="17">
        <v>0.33</v>
      </c>
      <c r="BM153" s="17"/>
      <c r="BN153" s="17"/>
      <c r="BO153" s="18"/>
      <c r="BP153" s="193"/>
      <c r="BQ153" s="193"/>
      <c r="BR153" s="193"/>
      <c r="BS153" s="220"/>
      <c r="BT153" s="220"/>
      <c r="BU153" s="220"/>
      <c r="BV153" s="220"/>
      <c r="BW153" s="220"/>
      <c r="BX153" s="220"/>
      <c r="BY153" s="220"/>
      <c r="BZ153" s="220"/>
      <c r="CA153" s="220"/>
    </row>
    <row r="154" spans="1:79" ht="100.5" customHeight="1">
      <c r="B154" s="211">
        <v>75</v>
      </c>
      <c r="C154" s="200" t="s">
        <v>176</v>
      </c>
      <c r="D154" s="200" t="s">
        <v>181</v>
      </c>
      <c r="E154" s="222" t="s">
        <v>135</v>
      </c>
      <c r="F154" s="222" t="s">
        <v>171</v>
      </c>
      <c r="G154" s="224" t="s">
        <v>340</v>
      </c>
      <c r="H154" s="216" t="s">
        <v>351</v>
      </c>
      <c r="I154" s="201" t="s">
        <v>352</v>
      </c>
      <c r="J154" s="222" t="s">
        <v>347</v>
      </c>
      <c r="K154" s="201" t="s">
        <v>58</v>
      </c>
      <c r="L154" s="228">
        <v>43832</v>
      </c>
      <c r="M154" s="230">
        <v>44135</v>
      </c>
      <c r="N154" s="16" t="s">
        <v>59</v>
      </c>
      <c r="O154" s="15">
        <v>8.3333333333333329E-2</v>
      </c>
      <c r="P154" s="130">
        <f t="shared" si="5"/>
        <v>1</v>
      </c>
      <c r="Q154" s="111"/>
      <c r="R154" s="14"/>
      <c r="S154" s="14"/>
      <c r="T154" s="112"/>
      <c r="U154" s="14"/>
      <c r="V154" s="14"/>
      <c r="W154" s="14"/>
      <c r="X154" s="141"/>
      <c r="Y154" s="111"/>
      <c r="Z154" s="14"/>
      <c r="AA154" s="14"/>
      <c r="AB154" s="112"/>
      <c r="AC154" s="14">
        <v>0.33</v>
      </c>
      <c r="AD154" s="11"/>
      <c r="AE154" s="11"/>
      <c r="AF154" s="10"/>
      <c r="AG154" s="158"/>
      <c r="AH154" s="12"/>
      <c r="AI154" s="12"/>
      <c r="AJ154" s="159"/>
      <c r="AK154" s="14"/>
      <c r="AL154" s="13"/>
      <c r="AM154" s="11"/>
      <c r="AN154" s="10"/>
      <c r="AO154" s="158">
        <v>0.33</v>
      </c>
      <c r="AP154" s="12"/>
      <c r="AQ154" s="12"/>
      <c r="AR154" s="159"/>
      <c r="AS154" s="14"/>
      <c r="AT154" s="11"/>
      <c r="AU154" s="11"/>
      <c r="AV154" s="11"/>
      <c r="AW154" s="12"/>
      <c r="AX154" s="12"/>
      <c r="AY154" s="12"/>
      <c r="AZ154" s="12"/>
      <c r="BA154" s="11">
        <v>0.34</v>
      </c>
      <c r="BB154" s="11"/>
      <c r="BC154" s="11"/>
      <c r="BD154" s="11"/>
      <c r="BE154" s="12"/>
      <c r="BF154" s="12"/>
      <c r="BG154" s="12"/>
      <c r="BH154" s="12"/>
      <c r="BI154" s="11"/>
      <c r="BJ154" s="11"/>
      <c r="BK154" s="10"/>
      <c r="BL154" s="9"/>
      <c r="BM154" s="9"/>
      <c r="BN154" s="9"/>
      <c r="BO154" s="178"/>
      <c r="BP154" s="193"/>
      <c r="BQ154" s="193"/>
      <c r="BR154" s="193"/>
      <c r="BS154" s="195" t="s">
        <v>353</v>
      </c>
      <c r="BT154" s="195"/>
      <c r="BU154" s="195"/>
      <c r="BV154" s="195" t="s">
        <v>354</v>
      </c>
      <c r="BW154" s="195"/>
      <c r="BX154" s="195"/>
      <c r="BY154" s="195" t="s">
        <v>355</v>
      </c>
      <c r="BZ154" s="195"/>
      <c r="CA154" s="195"/>
    </row>
    <row r="155" spans="1:79" ht="100.5" customHeight="1" thickBot="1">
      <c r="B155" s="232"/>
      <c r="C155" s="221"/>
      <c r="D155" s="221"/>
      <c r="E155" s="223"/>
      <c r="F155" s="223"/>
      <c r="G155" s="225"/>
      <c r="H155" s="226"/>
      <c r="I155" s="227"/>
      <c r="J155" s="223"/>
      <c r="K155" s="227"/>
      <c r="L155" s="229"/>
      <c r="M155" s="231"/>
      <c r="N155" s="8" t="s">
        <v>63</v>
      </c>
      <c r="O155" s="7">
        <f>P155*O154</f>
        <v>8.3333333333333329E-2</v>
      </c>
      <c r="P155" s="132">
        <f t="shared" si="5"/>
        <v>1</v>
      </c>
      <c r="Q155" s="126"/>
      <c r="R155" s="127"/>
      <c r="S155" s="127"/>
      <c r="T155" s="128"/>
      <c r="U155" s="6"/>
      <c r="V155" s="6"/>
      <c r="W155" s="6"/>
      <c r="X155" s="146"/>
      <c r="Y155" s="126"/>
      <c r="Z155" s="127"/>
      <c r="AA155" s="127"/>
      <c r="AB155" s="128"/>
      <c r="AC155" s="6">
        <v>0.33</v>
      </c>
      <c r="AD155" s="4"/>
      <c r="AE155" s="4"/>
      <c r="AF155" s="5"/>
      <c r="AG155" s="126"/>
      <c r="AH155" s="168"/>
      <c r="AI155" s="168"/>
      <c r="AJ155" s="169"/>
      <c r="AK155" s="6"/>
      <c r="AL155" s="4"/>
      <c r="AM155" s="4"/>
      <c r="AN155" s="5"/>
      <c r="AO155" s="126">
        <v>0.33</v>
      </c>
      <c r="AP155" s="168"/>
      <c r="AQ155" s="168"/>
      <c r="AR155" s="169"/>
      <c r="AS155" s="6"/>
      <c r="AT155" s="4"/>
      <c r="AU155" s="4"/>
      <c r="AV155" s="4"/>
      <c r="AW155" s="4"/>
      <c r="AX155" s="4"/>
      <c r="AY155" s="4"/>
      <c r="AZ155" s="4"/>
      <c r="BA155" s="4">
        <v>0.34</v>
      </c>
      <c r="BB155" s="4"/>
      <c r="BC155" s="4"/>
      <c r="BD155" s="4"/>
      <c r="BE155" s="4"/>
      <c r="BF155" s="4"/>
      <c r="BG155" s="4"/>
      <c r="BH155" s="4"/>
      <c r="BI155" s="4"/>
      <c r="BJ155" s="4"/>
      <c r="BK155" s="5"/>
      <c r="BL155" s="4"/>
      <c r="BM155" s="4"/>
      <c r="BN155" s="4"/>
      <c r="BO155" s="5"/>
      <c r="BP155" s="193"/>
      <c r="BQ155" s="193"/>
      <c r="BR155" s="193"/>
      <c r="BS155" s="195"/>
      <c r="BT155" s="195"/>
      <c r="BU155" s="195"/>
      <c r="BV155" s="195"/>
      <c r="BW155" s="195"/>
      <c r="BX155" s="195"/>
      <c r="BY155" s="195"/>
      <c r="BZ155" s="195"/>
      <c r="CA155" s="195"/>
    </row>
    <row r="156" spans="1:79" ht="14.45">
      <c r="O156" s="3"/>
      <c r="BP156" s="174"/>
      <c r="BQ156" s="174"/>
      <c r="BR156" s="174"/>
      <c r="BS156" s="174"/>
      <c r="BT156" s="174"/>
      <c r="BU156" s="174"/>
      <c r="BV156" s="174"/>
      <c r="BW156" s="174"/>
      <c r="BX156" s="174"/>
      <c r="BY156" s="174"/>
      <c r="BZ156" s="174"/>
      <c r="CA156" s="174"/>
    </row>
    <row r="157" spans="1:79" ht="14.45">
      <c r="BP157" s="174"/>
      <c r="BQ157" s="174"/>
      <c r="BR157" s="174"/>
      <c r="BS157" s="174"/>
      <c r="BT157" s="174"/>
      <c r="BU157" s="174"/>
      <c r="BV157" s="174"/>
      <c r="BW157" s="174"/>
      <c r="BX157" s="174"/>
      <c r="BY157" s="174"/>
      <c r="BZ157" s="174"/>
      <c r="CA157" s="174"/>
    </row>
    <row r="158" spans="1:79" ht="14.45">
      <c r="BP158" s="174"/>
      <c r="BQ158" s="174"/>
      <c r="BR158" s="174"/>
      <c r="BS158" s="174"/>
      <c r="BT158" s="174"/>
      <c r="BU158" s="174"/>
      <c r="BV158" s="174"/>
      <c r="BW158" s="174"/>
      <c r="BX158" s="174"/>
      <c r="BY158" s="174"/>
      <c r="BZ158" s="174"/>
      <c r="CA158" s="174"/>
    </row>
    <row r="159" spans="1:79" ht="14.45">
      <c r="BP159" s="174"/>
      <c r="BQ159" s="174"/>
      <c r="BR159" s="174"/>
      <c r="BS159" s="174"/>
      <c r="BT159" s="174"/>
      <c r="BU159" s="174"/>
      <c r="BV159" s="174"/>
      <c r="BW159" s="174"/>
      <c r="BX159" s="174"/>
      <c r="BY159" s="174"/>
      <c r="BZ159" s="174"/>
      <c r="CA159" s="174"/>
    </row>
    <row r="160" spans="1:79" ht="14.45">
      <c r="BP160" s="174"/>
      <c r="BQ160" s="174"/>
      <c r="BR160" s="174"/>
      <c r="BS160" s="174"/>
      <c r="BT160" s="174"/>
      <c r="BU160" s="174"/>
      <c r="BV160" s="174"/>
      <c r="BW160" s="174"/>
      <c r="BX160" s="174"/>
      <c r="BY160" s="174"/>
      <c r="BZ160" s="174"/>
      <c r="CA160" s="174"/>
    </row>
    <row r="161" spans="68:79" ht="14.45">
      <c r="BP161" s="174"/>
      <c r="BQ161" s="174"/>
      <c r="BR161" s="174"/>
      <c r="BS161" s="174"/>
      <c r="BT161" s="174"/>
      <c r="BU161" s="174"/>
      <c r="BV161" s="174"/>
      <c r="BW161" s="174"/>
      <c r="BX161" s="174"/>
      <c r="BY161" s="174"/>
      <c r="BZ161" s="174"/>
      <c r="CA161" s="174"/>
    </row>
    <row r="162" spans="68:79" ht="14.45">
      <c r="BP162" s="174"/>
      <c r="BQ162" s="174"/>
      <c r="BR162" s="174"/>
      <c r="BS162" s="174"/>
      <c r="BT162" s="174"/>
      <c r="BU162" s="174"/>
      <c r="BV162" s="174"/>
      <c r="BW162" s="174"/>
      <c r="BX162" s="174"/>
      <c r="BY162" s="174"/>
      <c r="BZ162" s="174"/>
      <c r="CA162" s="174"/>
    </row>
    <row r="163" spans="68:79" ht="14.45">
      <c r="BP163" s="174"/>
      <c r="BQ163" s="174"/>
      <c r="BR163" s="174"/>
      <c r="BS163" s="174"/>
      <c r="BT163" s="174"/>
      <c r="BU163" s="174"/>
      <c r="BV163" s="174"/>
      <c r="BW163" s="174"/>
      <c r="BX163" s="174"/>
      <c r="BY163" s="174"/>
      <c r="BZ163" s="174"/>
      <c r="CA163" s="174"/>
    </row>
    <row r="164" spans="68:79" ht="14.45">
      <c r="BP164" s="174"/>
      <c r="BQ164" s="174"/>
      <c r="BR164" s="174"/>
      <c r="BS164" s="174"/>
      <c r="BT164" s="174"/>
      <c r="BU164" s="174"/>
      <c r="BV164" s="174"/>
      <c r="BW164" s="174"/>
      <c r="BX164" s="174"/>
      <c r="BY164" s="174"/>
      <c r="BZ164" s="174"/>
      <c r="CA164" s="174"/>
    </row>
    <row r="165" spans="68:79" ht="14.45">
      <c r="BP165" s="174"/>
      <c r="BQ165" s="174"/>
      <c r="BR165" s="174"/>
      <c r="BS165" s="174"/>
      <c r="BT165" s="174"/>
      <c r="BU165" s="174"/>
      <c r="BV165" s="174"/>
      <c r="BW165" s="174"/>
      <c r="BX165" s="174"/>
      <c r="BY165" s="174"/>
      <c r="BZ165" s="174"/>
      <c r="CA165" s="174"/>
    </row>
    <row r="166" spans="68:79" ht="14.45">
      <c r="BP166" s="174"/>
      <c r="BQ166" s="174"/>
      <c r="BR166" s="174"/>
      <c r="BS166" s="174"/>
      <c r="BT166" s="174"/>
      <c r="BU166" s="174"/>
      <c r="BV166" s="174"/>
      <c r="BW166" s="174"/>
      <c r="BX166" s="174"/>
      <c r="BY166" s="174"/>
      <c r="BZ166" s="174"/>
      <c r="CA166" s="174"/>
    </row>
    <row r="167" spans="68:79" ht="14.45">
      <c r="BP167" s="174"/>
      <c r="BQ167" s="174"/>
      <c r="BR167" s="174"/>
      <c r="BS167" s="174"/>
      <c r="BT167" s="174"/>
      <c r="BU167" s="174"/>
      <c r="BV167" s="174"/>
      <c r="BW167" s="174"/>
      <c r="BX167" s="174"/>
      <c r="BY167" s="174"/>
      <c r="BZ167" s="174"/>
      <c r="CA167" s="174"/>
    </row>
    <row r="168" spans="68:79" ht="14.45">
      <c r="BP168" s="174"/>
      <c r="BQ168" s="174"/>
      <c r="BR168" s="174"/>
      <c r="BS168" s="174"/>
      <c r="BT168" s="174"/>
      <c r="BU168" s="174"/>
      <c r="BV168" s="174"/>
      <c r="BW168" s="174"/>
      <c r="BX168" s="174"/>
      <c r="BY168" s="174"/>
      <c r="BZ168" s="174"/>
      <c r="CA168" s="174"/>
    </row>
    <row r="169" spans="68:79" ht="14.45">
      <c r="BP169" s="174"/>
      <c r="BQ169" s="174"/>
      <c r="BR169" s="174"/>
      <c r="BS169" s="174"/>
      <c r="BT169" s="174"/>
      <c r="BU169" s="174"/>
      <c r="BV169" s="174"/>
      <c r="BW169" s="174"/>
      <c r="BX169" s="174"/>
      <c r="BY169" s="174"/>
      <c r="BZ169" s="174"/>
      <c r="CA169" s="174"/>
    </row>
    <row r="170" spans="68:79" ht="14.45">
      <c r="BP170" s="174"/>
      <c r="BQ170" s="174"/>
      <c r="BR170" s="174"/>
      <c r="BS170" s="174"/>
      <c r="BT170" s="174"/>
      <c r="BU170" s="174"/>
      <c r="BV170" s="174"/>
      <c r="BW170" s="174"/>
      <c r="BX170" s="174"/>
      <c r="BY170" s="174"/>
      <c r="BZ170" s="174"/>
      <c r="CA170" s="174"/>
    </row>
    <row r="171" spans="68:79" ht="14.45">
      <c r="BP171" s="174"/>
      <c r="BQ171" s="174"/>
      <c r="BR171" s="174"/>
      <c r="BS171" s="174"/>
      <c r="BT171" s="174"/>
      <c r="BU171" s="174"/>
      <c r="BV171" s="174"/>
      <c r="BW171" s="174"/>
      <c r="BX171" s="174"/>
      <c r="BY171" s="174"/>
      <c r="BZ171" s="174"/>
      <c r="CA171" s="174"/>
    </row>
    <row r="172" spans="68:79" ht="14.45">
      <c r="BP172" s="174"/>
      <c r="BQ172" s="174"/>
      <c r="BR172" s="174"/>
      <c r="BS172" s="174"/>
      <c r="BT172" s="174"/>
      <c r="BU172" s="174"/>
      <c r="BV172" s="174"/>
      <c r="BW172" s="174"/>
      <c r="BX172" s="174"/>
      <c r="BY172" s="174"/>
      <c r="BZ172" s="174"/>
      <c r="CA172" s="174"/>
    </row>
    <row r="173" spans="68:79" ht="14.45">
      <c r="BP173" s="174"/>
      <c r="BQ173" s="174"/>
      <c r="BR173" s="174"/>
      <c r="BS173" s="174"/>
      <c r="BT173" s="174"/>
      <c r="BU173" s="174"/>
      <c r="BV173" s="174"/>
      <c r="BW173" s="174"/>
      <c r="BX173" s="174"/>
      <c r="BY173" s="174"/>
      <c r="BZ173" s="174"/>
      <c r="CA173" s="174"/>
    </row>
    <row r="174" spans="68:79" ht="14.45">
      <c r="BP174" s="174"/>
      <c r="BQ174" s="174"/>
      <c r="BR174" s="174"/>
      <c r="BS174" s="174"/>
      <c r="BT174" s="174"/>
      <c r="BU174" s="174"/>
      <c r="BV174" s="174"/>
      <c r="BW174" s="174"/>
      <c r="BX174" s="174"/>
      <c r="BY174" s="174"/>
      <c r="BZ174" s="174"/>
      <c r="CA174" s="174"/>
    </row>
    <row r="175" spans="68:79" ht="14.45">
      <c r="BP175" s="174"/>
      <c r="BQ175" s="174"/>
      <c r="BR175" s="174"/>
      <c r="BS175" s="174"/>
      <c r="BT175" s="174"/>
      <c r="BU175" s="174"/>
      <c r="BV175" s="174"/>
      <c r="BW175" s="174"/>
      <c r="BX175" s="174"/>
      <c r="BY175" s="174"/>
      <c r="BZ175" s="174"/>
      <c r="CA175" s="174"/>
    </row>
    <row r="176" spans="68:79" ht="14.45">
      <c r="BP176" s="174"/>
      <c r="BQ176" s="174"/>
      <c r="BR176" s="174"/>
      <c r="BS176" s="174"/>
      <c r="BT176" s="174"/>
      <c r="BU176" s="174"/>
      <c r="BV176" s="174"/>
      <c r="BW176" s="174"/>
      <c r="BX176" s="174"/>
      <c r="BY176" s="174"/>
      <c r="BZ176" s="174"/>
      <c r="CA176" s="174"/>
    </row>
    <row r="177" spans="68:79" ht="14.45">
      <c r="BP177" s="174"/>
      <c r="BQ177" s="174"/>
      <c r="BR177" s="174"/>
      <c r="BS177" s="174"/>
      <c r="BT177" s="174"/>
      <c r="BU177" s="174"/>
      <c r="BV177" s="174"/>
      <c r="BW177" s="174"/>
      <c r="BX177" s="174"/>
      <c r="BY177" s="174"/>
      <c r="BZ177" s="174"/>
      <c r="CA177" s="174"/>
    </row>
    <row r="178" spans="68:79" ht="14.45">
      <c r="BP178" s="174"/>
      <c r="BQ178" s="174"/>
      <c r="BR178" s="174"/>
      <c r="BS178" s="174"/>
      <c r="BT178" s="174"/>
      <c r="BU178" s="174"/>
      <c r="BV178" s="174"/>
      <c r="BW178" s="174"/>
      <c r="BX178" s="174"/>
      <c r="BY178" s="174"/>
      <c r="BZ178" s="174"/>
      <c r="CA178" s="174"/>
    </row>
    <row r="179" spans="68:79" ht="14.45">
      <c r="BP179" s="174"/>
      <c r="BQ179" s="174"/>
      <c r="BR179" s="174"/>
      <c r="BS179" s="174"/>
      <c r="BT179" s="174"/>
      <c r="BU179" s="174"/>
      <c r="BV179" s="174"/>
      <c r="BW179" s="174"/>
      <c r="BX179" s="174"/>
      <c r="BY179" s="174"/>
      <c r="BZ179" s="174"/>
      <c r="CA179" s="174"/>
    </row>
    <row r="180" spans="68:79" ht="14.45">
      <c r="BP180" s="174"/>
      <c r="BQ180" s="174"/>
      <c r="BR180" s="174"/>
      <c r="BS180" s="174"/>
      <c r="BT180" s="174"/>
      <c r="BU180" s="174"/>
      <c r="BV180" s="174"/>
      <c r="BW180" s="174"/>
      <c r="BX180" s="174"/>
      <c r="BY180" s="174"/>
      <c r="BZ180" s="174"/>
      <c r="CA180" s="174"/>
    </row>
    <row r="181" spans="68:79" ht="14.45">
      <c r="BP181" s="174"/>
      <c r="BQ181" s="174"/>
      <c r="BR181" s="174"/>
      <c r="BS181" s="174"/>
      <c r="BT181" s="174"/>
      <c r="BU181" s="174"/>
      <c r="BV181" s="174"/>
      <c r="BW181" s="174"/>
      <c r="BX181" s="174"/>
      <c r="BY181" s="174"/>
      <c r="BZ181" s="174"/>
      <c r="CA181" s="174"/>
    </row>
    <row r="182" spans="68:79" ht="14.45">
      <c r="BP182" s="174"/>
      <c r="BQ182" s="174"/>
      <c r="BR182" s="174"/>
      <c r="BS182" s="174"/>
      <c r="BT182" s="174"/>
      <c r="BU182" s="174"/>
      <c r="BV182" s="174"/>
      <c r="BW182" s="174"/>
      <c r="BX182" s="174"/>
      <c r="BY182" s="174"/>
      <c r="BZ182" s="174"/>
      <c r="CA182" s="174"/>
    </row>
    <row r="183" spans="68:79" ht="14.45">
      <c r="BP183" s="174"/>
      <c r="BQ183" s="174"/>
      <c r="BR183" s="174"/>
      <c r="BS183" s="174"/>
      <c r="BT183" s="174"/>
      <c r="BU183" s="174"/>
      <c r="BV183" s="174"/>
      <c r="BW183" s="174"/>
      <c r="BX183" s="174"/>
      <c r="BY183" s="174"/>
      <c r="BZ183" s="174"/>
      <c r="CA183" s="174"/>
    </row>
    <row r="184" spans="68:79" ht="14.45">
      <c r="BP184" s="174"/>
      <c r="BQ184" s="174"/>
      <c r="BR184" s="174"/>
      <c r="BS184" s="174"/>
      <c r="BT184" s="174"/>
      <c r="BU184" s="174"/>
      <c r="BV184" s="174"/>
      <c r="BW184" s="174"/>
      <c r="BX184" s="174"/>
      <c r="BY184" s="174"/>
      <c r="BZ184" s="174"/>
      <c r="CA184" s="174"/>
    </row>
    <row r="185" spans="68:79" ht="14.45">
      <c r="BP185" s="174"/>
      <c r="BQ185" s="174"/>
      <c r="BR185" s="174"/>
      <c r="BS185" s="174"/>
      <c r="BT185" s="174"/>
      <c r="BU185" s="174"/>
      <c r="BV185" s="174"/>
      <c r="BW185" s="174"/>
      <c r="BX185" s="174"/>
      <c r="BY185" s="174"/>
      <c r="BZ185" s="174"/>
      <c r="CA185" s="174"/>
    </row>
    <row r="186" spans="68:79" ht="14.45">
      <c r="BP186" s="174"/>
      <c r="BQ186" s="174"/>
      <c r="BR186" s="174"/>
      <c r="BS186" s="174"/>
      <c r="BT186" s="174"/>
      <c r="BU186" s="174"/>
      <c r="BV186" s="174"/>
      <c r="BW186" s="174"/>
      <c r="BX186" s="174"/>
      <c r="BY186" s="174"/>
      <c r="BZ186" s="174"/>
      <c r="CA186" s="174"/>
    </row>
    <row r="187" spans="68:79" ht="14.45">
      <c r="BP187" s="174"/>
      <c r="BQ187" s="174"/>
      <c r="BR187" s="174"/>
      <c r="BS187" s="174"/>
      <c r="BT187" s="174"/>
      <c r="BU187" s="174"/>
      <c r="BV187" s="174"/>
      <c r="BW187" s="174"/>
      <c r="BX187" s="174"/>
      <c r="BY187" s="174"/>
      <c r="BZ187" s="174"/>
      <c r="CA187" s="174"/>
    </row>
    <row r="188" spans="68:79" ht="14.45">
      <c r="BP188" s="174"/>
      <c r="BQ188" s="174"/>
      <c r="BR188" s="174"/>
      <c r="BS188" s="174"/>
      <c r="BT188" s="174"/>
      <c r="BU188" s="174"/>
      <c r="BV188" s="174"/>
      <c r="BW188" s="174"/>
      <c r="BX188" s="174"/>
      <c r="BY188" s="174"/>
      <c r="BZ188" s="174"/>
      <c r="CA188" s="174"/>
    </row>
    <row r="189" spans="68:79" ht="14.45">
      <c r="BP189" s="174"/>
      <c r="BQ189" s="174"/>
      <c r="BR189" s="174"/>
      <c r="BS189" s="174"/>
      <c r="BT189" s="174"/>
      <c r="BU189" s="174"/>
      <c r="BV189" s="174"/>
      <c r="BW189" s="174"/>
      <c r="BX189" s="174"/>
      <c r="BY189" s="174"/>
      <c r="BZ189" s="174"/>
      <c r="CA189" s="174"/>
    </row>
    <row r="190" spans="68:79" ht="14.45">
      <c r="BP190" s="174"/>
      <c r="BQ190" s="174"/>
      <c r="BR190" s="174"/>
      <c r="BS190" s="174"/>
      <c r="BT190" s="174"/>
      <c r="BU190" s="174"/>
      <c r="BV190" s="174"/>
      <c r="BW190" s="174"/>
      <c r="BX190" s="174"/>
      <c r="BY190" s="174"/>
      <c r="BZ190" s="174"/>
      <c r="CA190" s="174"/>
    </row>
    <row r="191" spans="68:79" ht="14.45">
      <c r="BP191" s="174"/>
      <c r="BQ191" s="174"/>
      <c r="BR191" s="174"/>
      <c r="BS191" s="174"/>
      <c r="BT191" s="174"/>
      <c r="BU191" s="174"/>
      <c r="BV191" s="174"/>
      <c r="BW191" s="174"/>
      <c r="BX191" s="174"/>
      <c r="BY191" s="174"/>
      <c r="BZ191" s="174"/>
      <c r="CA191" s="174"/>
    </row>
    <row r="192" spans="68:79" ht="14.45">
      <c r="BP192" s="174"/>
      <c r="BQ192" s="174"/>
      <c r="BR192" s="174"/>
      <c r="BS192" s="174"/>
      <c r="BT192" s="174"/>
      <c r="BU192" s="174"/>
      <c r="BV192" s="174"/>
      <c r="BW192" s="174"/>
      <c r="BX192" s="174"/>
      <c r="BY192" s="174"/>
      <c r="BZ192" s="174"/>
      <c r="CA192" s="174"/>
    </row>
    <row r="193" spans="68:79" ht="14.45">
      <c r="BP193" s="174"/>
      <c r="BQ193" s="174"/>
      <c r="BR193" s="174"/>
      <c r="BS193" s="174"/>
      <c r="BT193" s="174"/>
      <c r="BU193" s="174"/>
      <c r="BV193" s="174"/>
      <c r="BW193" s="174"/>
      <c r="BX193" s="174"/>
      <c r="BY193" s="174"/>
      <c r="BZ193" s="174"/>
      <c r="CA193" s="174"/>
    </row>
    <row r="194" spans="68:79" ht="14.45">
      <c r="BP194" s="174"/>
      <c r="BQ194" s="174"/>
      <c r="BR194" s="174"/>
      <c r="BS194" s="174"/>
      <c r="BT194" s="174"/>
      <c r="BU194" s="174"/>
      <c r="BV194" s="174"/>
      <c r="BW194" s="174"/>
      <c r="BX194" s="174"/>
      <c r="BY194" s="174"/>
      <c r="BZ194" s="174"/>
      <c r="CA194" s="174"/>
    </row>
    <row r="195" spans="68:79" ht="14.45">
      <c r="BP195" s="174"/>
      <c r="BQ195" s="174"/>
      <c r="BR195" s="174"/>
      <c r="BS195" s="174"/>
      <c r="BT195" s="174"/>
      <c r="BU195" s="174"/>
      <c r="BV195" s="174"/>
      <c r="BW195" s="174"/>
      <c r="BX195" s="174"/>
      <c r="BY195" s="174"/>
      <c r="BZ195" s="174"/>
      <c r="CA195" s="174"/>
    </row>
    <row r="196" spans="68:79" ht="14.45">
      <c r="BP196" s="174"/>
      <c r="BQ196" s="174"/>
      <c r="BR196" s="174"/>
      <c r="BS196" s="174"/>
      <c r="BT196" s="174"/>
      <c r="BU196" s="174"/>
      <c r="BV196" s="174"/>
      <c r="BW196" s="174"/>
      <c r="BX196" s="174"/>
      <c r="BY196" s="174"/>
      <c r="BZ196" s="174"/>
      <c r="CA196" s="174"/>
    </row>
    <row r="197" spans="68:79" ht="14.45">
      <c r="BP197" s="174"/>
      <c r="BQ197" s="174"/>
      <c r="BR197" s="174"/>
      <c r="BS197" s="174"/>
      <c r="BT197" s="174"/>
      <c r="BU197" s="174"/>
      <c r="BV197" s="174"/>
      <c r="BW197" s="174"/>
      <c r="BX197" s="174"/>
      <c r="BY197" s="174"/>
      <c r="BZ197" s="174"/>
      <c r="CA197" s="174"/>
    </row>
    <row r="198" spans="68:79" ht="14.45">
      <c r="BP198" s="174"/>
      <c r="BQ198" s="174"/>
      <c r="BR198" s="174"/>
      <c r="BS198" s="174"/>
      <c r="BT198" s="174"/>
      <c r="BU198" s="174"/>
      <c r="BV198" s="174"/>
      <c r="BW198" s="174"/>
      <c r="BX198" s="174"/>
      <c r="BY198" s="174"/>
      <c r="BZ198" s="174"/>
      <c r="CA198" s="174"/>
    </row>
    <row r="199" spans="68:79" ht="14.45">
      <c r="BP199" s="174"/>
      <c r="BQ199" s="174"/>
      <c r="BR199" s="174"/>
      <c r="BS199" s="174"/>
      <c r="BT199" s="174"/>
      <c r="BU199" s="174"/>
      <c r="BV199" s="174"/>
      <c r="BW199" s="174"/>
      <c r="BX199" s="174"/>
      <c r="BY199" s="174"/>
      <c r="BZ199" s="174"/>
      <c r="CA199" s="174"/>
    </row>
    <row r="200" spans="68:79" ht="14.45">
      <c r="BP200" s="174"/>
      <c r="BQ200" s="174"/>
      <c r="BR200" s="174"/>
      <c r="BS200" s="174"/>
      <c r="BT200" s="174"/>
      <c r="BU200" s="174"/>
      <c r="BV200" s="174"/>
      <c r="BW200" s="174"/>
      <c r="BX200" s="174"/>
      <c r="BY200" s="174"/>
      <c r="BZ200" s="174"/>
      <c r="CA200" s="174"/>
    </row>
    <row r="201" spans="68:79" ht="14.45">
      <c r="BP201" s="174"/>
      <c r="BQ201" s="174"/>
      <c r="BR201" s="174"/>
      <c r="BS201" s="174"/>
      <c r="BT201" s="174"/>
      <c r="BU201" s="174"/>
      <c r="BV201" s="174"/>
      <c r="BW201" s="174"/>
      <c r="BX201" s="174"/>
      <c r="BY201" s="174"/>
      <c r="BZ201" s="174"/>
      <c r="CA201" s="174"/>
    </row>
    <row r="202" spans="68:79" ht="14.45">
      <c r="BP202" s="174"/>
      <c r="BQ202" s="174"/>
      <c r="BR202" s="174"/>
      <c r="BS202" s="174"/>
      <c r="BT202" s="174"/>
      <c r="BU202" s="174"/>
      <c r="BV202" s="174"/>
      <c r="BW202" s="174"/>
      <c r="BX202" s="174"/>
      <c r="BY202" s="174"/>
      <c r="BZ202" s="174"/>
      <c r="CA202" s="174"/>
    </row>
    <row r="203" spans="68:79" ht="14.45">
      <c r="BP203" s="174"/>
      <c r="BQ203" s="174"/>
      <c r="BR203" s="174"/>
      <c r="BS203" s="174"/>
      <c r="BT203" s="174"/>
      <c r="BU203" s="174"/>
      <c r="BV203" s="174"/>
      <c r="BW203" s="174"/>
      <c r="BX203" s="174"/>
      <c r="BY203" s="174"/>
      <c r="BZ203" s="174"/>
      <c r="CA203" s="174"/>
    </row>
    <row r="204" spans="68:79" ht="14.45">
      <c r="BP204" s="174"/>
      <c r="BQ204" s="174"/>
      <c r="BR204" s="174"/>
      <c r="BS204" s="174"/>
      <c r="BT204" s="174"/>
      <c r="BU204" s="174"/>
      <c r="BV204" s="174"/>
      <c r="BW204" s="174"/>
      <c r="BX204" s="174"/>
      <c r="BY204" s="174"/>
      <c r="BZ204" s="174"/>
      <c r="CA204" s="174"/>
    </row>
    <row r="205" spans="68:79" ht="14.45">
      <c r="BP205" s="174"/>
      <c r="BQ205" s="174"/>
      <c r="BR205" s="174"/>
      <c r="BS205" s="174"/>
      <c r="BT205" s="174"/>
      <c r="BU205" s="174"/>
      <c r="BV205" s="174"/>
      <c r="BW205" s="174"/>
      <c r="BX205" s="174"/>
      <c r="BY205" s="174"/>
      <c r="BZ205" s="174"/>
      <c r="CA205" s="174"/>
    </row>
    <row r="206" spans="68:79" ht="14.45">
      <c r="BP206" s="174"/>
      <c r="BQ206" s="174"/>
      <c r="BR206" s="174"/>
      <c r="BS206" s="174"/>
      <c r="BT206" s="174"/>
      <c r="BU206" s="174"/>
      <c r="BV206" s="174"/>
      <c r="BW206" s="174"/>
      <c r="BX206" s="174"/>
      <c r="BY206" s="174"/>
      <c r="BZ206" s="174"/>
      <c r="CA206" s="174"/>
    </row>
    <row r="207" spans="68:79" ht="14.45">
      <c r="BP207" s="174"/>
      <c r="BQ207" s="174"/>
      <c r="BR207" s="174"/>
      <c r="BS207" s="174"/>
      <c r="BT207" s="174"/>
      <c r="BU207" s="174"/>
      <c r="BV207" s="174"/>
      <c r="BW207" s="174"/>
      <c r="BX207" s="174"/>
      <c r="BY207" s="174"/>
      <c r="BZ207" s="174"/>
      <c r="CA207" s="174"/>
    </row>
    <row r="208" spans="68:79" ht="14.45">
      <c r="BP208" s="174"/>
      <c r="BQ208" s="174"/>
      <c r="BR208" s="174"/>
      <c r="BS208" s="174"/>
      <c r="BT208" s="174"/>
      <c r="BU208" s="174"/>
      <c r="BV208" s="174"/>
      <c r="BW208" s="174"/>
      <c r="BX208" s="174"/>
      <c r="BY208" s="174"/>
      <c r="BZ208" s="174"/>
      <c r="CA208" s="174"/>
    </row>
    <row r="209" spans="68:79" ht="14.45">
      <c r="BP209" s="174"/>
      <c r="BQ209" s="174"/>
      <c r="BR209" s="174"/>
      <c r="BS209" s="174"/>
      <c r="BT209" s="174"/>
      <c r="BU209" s="174"/>
      <c r="BV209" s="174"/>
      <c r="BW209" s="174"/>
      <c r="BX209" s="174"/>
      <c r="BY209" s="174"/>
      <c r="BZ209" s="174"/>
      <c r="CA209" s="174"/>
    </row>
    <row r="210" spans="68:79" ht="14.45">
      <c r="BP210" s="174"/>
      <c r="BQ210" s="174"/>
      <c r="BR210" s="174"/>
      <c r="BS210" s="174"/>
      <c r="BT210" s="174"/>
      <c r="BU210" s="174"/>
      <c r="BV210" s="174"/>
      <c r="BW210" s="174"/>
      <c r="BX210" s="174"/>
      <c r="BY210" s="174"/>
      <c r="BZ210" s="174"/>
      <c r="CA210" s="174"/>
    </row>
    <row r="211" spans="68:79" ht="14.45">
      <c r="BP211" s="174"/>
      <c r="BQ211" s="174"/>
      <c r="BR211" s="174"/>
      <c r="BS211" s="174"/>
      <c r="BT211" s="174"/>
      <c r="BU211" s="174"/>
      <c r="BV211" s="174"/>
      <c r="BW211" s="174"/>
      <c r="BX211" s="174"/>
      <c r="BY211" s="174"/>
      <c r="BZ211" s="174"/>
      <c r="CA211" s="174"/>
    </row>
    <row r="212" spans="68:79" ht="14.45">
      <c r="BP212" s="174"/>
      <c r="BQ212" s="174"/>
      <c r="BR212" s="174"/>
      <c r="BS212" s="174"/>
      <c r="BT212" s="174"/>
      <c r="BU212" s="174"/>
      <c r="BV212" s="174"/>
      <c r="BW212" s="174"/>
      <c r="BX212" s="174"/>
      <c r="BY212" s="174"/>
      <c r="BZ212" s="174"/>
      <c r="CA212" s="174"/>
    </row>
    <row r="213" spans="68:79" ht="14.45">
      <c r="BP213" s="174"/>
      <c r="BQ213" s="174"/>
      <c r="BR213" s="174"/>
      <c r="BS213" s="174"/>
      <c r="BT213" s="174"/>
      <c r="BU213" s="174"/>
      <c r="BV213" s="174"/>
      <c r="BW213" s="174"/>
      <c r="BX213" s="174"/>
      <c r="BY213" s="174"/>
      <c r="BZ213" s="174"/>
      <c r="CA213" s="174"/>
    </row>
    <row r="214" spans="68:79" ht="14.45">
      <c r="BP214" s="174"/>
      <c r="BQ214" s="174"/>
      <c r="BR214" s="174"/>
      <c r="BS214" s="174"/>
      <c r="BT214" s="174"/>
      <c r="BU214" s="174"/>
      <c r="BV214" s="174"/>
      <c r="BW214" s="174"/>
      <c r="BX214" s="174"/>
      <c r="BY214" s="174"/>
      <c r="BZ214" s="174"/>
      <c r="CA214" s="174"/>
    </row>
    <row r="215" spans="68:79" ht="14.45">
      <c r="BP215" s="174"/>
      <c r="BQ215" s="174"/>
      <c r="BR215" s="174"/>
      <c r="BS215" s="174"/>
      <c r="BT215" s="174"/>
      <c r="BU215" s="174"/>
      <c r="BV215" s="174"/>
      <c r="BW215" s="174"/>
      <c r="BX215" s="174"/>
      <c r="BY215" s="174"/>
      <c r="BZ215" s="174"/>
      <c r="CA215" s="174"/>
    </row>
    <row r="216" spans="68:79" ht="14.45">
      <c r="BP216" s="174"/>
      <c r="BQ216" s="174"/>
      <c r="BR216" s="174"/>
      <c r="BS216" s="174"/>
      <c r="BT216" s="174"/>
      <c r="BU216" s="174"/>
      <c r="BV216" s="174"/>
      <c r="BW216" s="174"/>
      <c r="BX216" s="174"/>
      <c r="BY216" s="174"/>
      <c r="BZ216" s="174"/>
      <c r="CA216" s="174"/>
    </row>
    <row r="217" spans="68:79" ht="14.45">
      <c r="BP217" s="174"/>
      <c r="BQ217" s="174"/>
      <c r="BR217" s="174"/>
      <c r="BS217" s="174"/>
      <c r="BT217" s="174"/>
      <c r="BU217" s="174"/>
      <c r="BV217" s="174"/>
      <c r="BW217" s="174"/>
      <c r="BX217" s="174"/>
      <c r="BY217" s="174"/>
      <c r="BZ217" s="174"/>
      <c r="CA217" s="174"/>
    </row>
    <row r="218" spans="68:79" ht="14.45">
      <c r="BP218" s="174"/>
      <c r="BQ218" s="174"/>
      <c r="BR218" s="174"/>
      <c r="BS218" s="174"/>
      <c r="BT218" s="174"/>
      <c r="BU218" s="174"/>
      <c r="BV218" s="174"/>
      <c r="BW218" s="174"/>
      <c r="BX218" s="174"/>
      <c r="BY218" s="174"/>
      <c r="BZ218" s="174"/>
      <c r="CA218" s="174"/>
    </row>
    <row r="219" spans="68:79" ht="14.45">
      <c r="BP219" s="174"/>
      <c r="BQ219" s="174"/>
      <c r="BR219" s="174"/>
      <c r="BS219" s="174"/>
      <c r="BT219" s="174"/>
      <c r="BU219" s="174"/>
      <c r="BV219" s="174"/>
      <c r="BW219" s="174"/>
      <c r="BX219" s="174"/>
      <c r="BY219" s="174"/>
      <c r="BZ219" s="174"/>
      <c r="CA219" s="174"/>
    </row>
    <row r="220" spans="68:79" ht="14.45">
      <c r="BP220" s="174"/>
      <c r="BQ220" s="174"/>
      <c r="BR220" s="174"/>
      <c r="BS220" s="174"/>
      <c r="BT220" s="174"/>
      <c r="BU220" s="174"/>
      <c r="BV220" s="174"/>
      <c r="BW220" s="174"/>
      <c r="BX220" s="174"/>
      <c r="BY220" s="174"/>
      <c r="BZ220" s="174"/>
      <c r="CA220" s="174"/>
    </row>
    <row r="221" spans="68:79" ht="14.45">
      <c r="BP221" s="174"/>
      <c r="BQ221" s="174"/>
      <c r="BR221" s="174"/>
      <c r="BS221" s="174"/>
      <c r="BT221" s="174"/>
      <c r="BU221" s="174"/>
      <c r="BV221" s="174"/>
      <c r="BW221" s="174"/>
      <c r="BX221" s="174"/>
      <c r="BY221" s="174"/>
      <c r="BZ221" s="174"/>
      <c r="CA221" s="174"/>
    </row>
    <row r="222" spans="68:79" ht="14.45">
      <c r="BP222" s="174"/>
      <c r="BQ222" s="174"/>
      <c r="BR222" s="174"/>
      <c r="BS222" s="174"/>
      <c r="BT222" s="174"/>
      <c r="BU222" s="174"/>
      <c r="BV222" s="174"/>
      <c r="BW222" s="174"/>
      <c r="BX222" s="174"/>
      <c r="BY222" s="174"/>
      <c r="BZ222" s="174"/>
      <c r="CA222" s="174"/>
    </row>
    <row r="223" spans="68:79" ht="14.45">
      <c r="BP223" s="174"/>
      <c r="BQ223" s="174"/>
      <c r="BR223" s="174"/>
      <c r="BS223" s="174"/>
      <c r="BT223" s="174"/>
      <c r="BU223" s="174"/>
      <c r="BV223" s="174"/>
      <c r="BW223" s="174"/>
      <c r="BX223" s="174"/>
      <c r="BY223" s="174"/>
      <c r="BZ223" s="174"/>
      <c r="CA223" s="174"/>
    </row>
    <row r="224" spans="68:79" ht="14.45">
      <c r="BP224" s="174"/>
      <c r="BQ224" s="174"/>
      <c r="BR224" s="174"/>
      <c r="BS224" s="174"/>
      <c r="BT224" s="174"/>
      <c r="BU224" s="174"/>
      <c r="BV224" s="174"/>
      <c r="BW224" s="174"/>
      <c r="BX224" s="174"/>
      <c r="BY224" s="174"/>
      <c r="BZ224" s="174"/>
      <c r="CA224" s="174"/>
    </row>
    <row r="225" spans="68:79" ht="14.45">
      <c r="BP225" s="174"/>
      <c r="BQ225" s="174"/>
      <c r="BR225" s="174"/>
      <c r="BS225" s="174"/>
      <c r="BT225" s="174"/>
      <c r="BU225" s="174"/>
      <c r="BV225" s="174"/>
      <c r="BW225" s="174"/>
      <c r="BX225" s="174"/>
      <c r="BY225" s="174"/>
      <c r="BZ225" s="174"/>
      <c r="CA225" s="174"/>
    </row>
    <row r="226" spans="68:79" ht="14.45">
      <c r="BP226" s="174"/>
      <c r="BQ226" s="174"/>
      <c r="BR226" s="174"/>
      <c r="BS226" s="174"/>
      <c r="BT226" s="174"/>
      <c r="BU226" s="174"/>
      <c r="BV226" s="174"/>
      <c r="BW226" s="174"/>
      <c r="BX226" s="174"/>
      <c r="BY226" s="174"/>
      <c r="BZ226" s="174"/>
      <c r="CA226" s="174"/>
    </row>
    <row r="227" spans="68:79" ht="14.45">
      <c r="BP227" s="174"/>
      <c r="BQ227" s="174"/>
      <c r="BR227" s="174"/>
      <c r="BS227" s="174"/>
      <c r="BT227" s="174"/>
      <c r="BU227" s="174"/>
      <c r="BV227" s="174"/>
      <c r="BW227" s="174"/>
      <c r="BX227" s="174"/>
      <c r="BY227" s="174"/>
      <c r="BZ227" s="174"/>
      <c r="CA227" s="174"/>
    </row>
    <row r="228" spans="68:79" ht="14.45">
      <c r="BP228" s="174"/>
      <c r="BQ228" s="174"/>
      <c r="BR228" s="174"/>
      <c r="BS228" s="174"/>
      <c r="BT228" s="174"/>
      <c r="BU228" s="174"/>
      <c r="BV228" s="174"/>
      <c r="BW228" s="174"/>
      <c r="BX228" s="174"/>
      <c r="BY228" s="174"/>
      <c r="BZ228" s="174"/>
      <c r="CA228" s="174"/>
    </row>
    <row r="229" spans="68:79" ht="14.45">
      <c r="BP229" s="174"/>
      <c r="BQ229" s="174"/>
      <c r="BR229" s="174"/>
      <c r="BS229" s="174"/>
      <c r="BT229" s="174"/>
      <c r="BU229" s="174"/>
      <c r="BV229" s="174"/>
      <c r="BW229" s="174"/>
      <c r="BX229" s="174"/>
      <c r="BY229" s="174"/>
      <c r="BZ229" s="174"/>
      <c r="CA229" s="174"/>
    </row>
    <row r="230" spans="68:79" ht="14.45">
      <c r="BP230" s="174"/>
      <c r="BQ230" s="174"/>
      <c r="BR230" s="174"/>
      <c r="BS230" s="174"/>
      <c r="BT230" s="174"/>
      <c r="BU230" s="174"/>
      <c r="BV230" s="174"/>
      <c r="BW230" s="174"/>
      <c r="BX230" s="174"/>
      <c r="BY230" s="174"/>
      <c r="BZ230" s="174"/>
      <c r="CA230" s="174"/>
    </row>
    <row r="231" spans="68:79" ht="14.45">
      <c r="BP231" s="174"/>
      <c r="BQ231" s="174"/>
      <c r="BR231" s="174"/>
      <c r="BS231" s="174"/>
      <c r="BT231" s="174"/>
      <c r="BU231" s="174"/>
      <c r="BV231" s="174"/>
      <c r="BW231" s="174"/>
      <c r="BX231" s="174"/>
      <c r="BY231" s="174"/>
      <c r="BZ231" s="174"/>
      <c r="CA231" s="174"/>
    </row>
    <row r="232" spans="68:79" ht="14.45">
      <c r="BP232" s="174"/>
      <c r="BQ232" s="174"/>
      <c r="BR232" s="174"/>
      <c r="BS232" s="174"/>
      <c r="BT232" s="174"/>
      <c r="BU232" s="174"/>
      <c r="BV232" s="174"/>
      <c r="BW232" s="174"/>
      <c r="BX232" s="174"/>
      <c r="BY232" s="174"/>
      <c r="BZ232" s="174"/>
      <c r="CA232" s="174"/>
    </row>
    <row r="233" spans="68:79" ht="14.45">
      <c r="BP233" s="174"/>
      <c r="BQ233" s="174"/>
      <c r="BR233" s="174"/>
      <c r="BS233" s="174"/>
      <c r="BT233" s="174"/>
      <c r="BU233" s="174"/>
      <c r="BV233" s="174"/>
      <c r="BW233" s="174"/>
      <c r="BX233" s="174"/>
      <c r="BY233" s="174"/>
      <c r="BZ233" s="174"/>
      <c r="CA233" s="174"/>
    </row>
    <row r="234" spans="68:79" ht="14.45">
      <c r="BP234" s="174"/>
      <c r="BQ234" s="174"/>
      <c r="BR234" s="174"/>
      <c r="BS234" s="174"/>
      <c r="BT234" s="174"/>
      <c r="BU234" s="174"/>
      <c r="BV234" s="174"/>
      <c r="BW234" s="174"/>
      <c r="BX234" s="174"/>
      <c r="BY234" s="174"/>
      <c r="BZ234" s="174"/>
      <c r="CA234" s="174"/>
    </row>
    <row r="235" spans="68:79" ht="14.45">
      <c r="BP235" s="174"/>
      <c r="BQ235" s="174"/>
      <c r="BR235" s="174"/>
      <c r="BS235" s="174"/>
      <c r="BT235" s="174"/>
      <c r="BU235" s="174"/>
      <c r="BV235" s="174"/>
      <c r="BW235" s="174"/>
      <c r="BX235" s="174"/>
      <c r="BY235" s="174"/>
      <c r="BZ235" s="174"/>
      <c r="CA235" s="174"/>
    </row>
    <row r="236" spans="68:79" ht="14.45">
      <c r="BP236" s="174"/>
      <c r="BQ236" s="174"/>
      <c r="BR236" s="174"/>
      <c r="BS236" s="174"/>
      <c r="BT236" s="174"/>
      <c r="BU236" s="174"/>
      <c r="BV236" s="174"/>
      <c r="BW236" s="174"/>
      <c r="BX236" s="174"/>
      <c r="BY236" s="174"/>
      <c r="BZ236" s="174"/>
      <c r="CA236" s="174"/>
    </row>
    <row r="237" spans="68:79" ht="14.45">
      <c r="BP237" s="174"/>
      <c r="BQ237" s="174"/>
      <c r="BR237" s="174"/>
      <c r="BS237" s="174"/>
      <c r="BT237" s="174"/>
      <c r="BU237" s="174"/>
      <c r="BV237" s="174"/>
      <c r="BW237" s="174"/>
      <c r="BX237" s="174"/>
      <c r="BY237" s="174"/>
      <c r="BZ237" s="174"/>
      <c r="CA237" s="174"/>
    </row>
    <row r="238" spans="68:79" ht="14.45">
      <c r="BP238" s="174"/>
      <c r="BQ238" s="174"/>
      <c r="BR238" s="174"/>
      <c r="BS238" s="174"/>
      <c r="BT238" s="174"/>
      <c r="BU238" s="174"/>
      <c r="BV238" s="174"/>
      <c r="BW238" s="174"/>
      <c r="BX238" s="174"/>
      <c r="BY238" s="174"/>
      <c r="BZ238" s="174"/>
      <c r="CA238" s="174"/>
    </row>
    <row r="239" spans="68:79" ht="14.45">
      <c r="BP239" s="174"/>
      <c r="BQ239" s="174"/>
      <c r="BR239" s="174"/>
      <c r="BS239" s="174"/>
      <c r="BT239" s="174"/>
      <c r="BU239" s="174"/>
      <c r="BV239" s="174"/>
      <c r="BW239" s="174"/>
      <c r="BX239" s="174"/>
      <c r="BY239" s="174"/>
      <c r="BZ239" s="174"/>
      <c r="CA239" s="174"/>
    </row>
    <row r="240" spans="68:79" ht="14.45">
      <c r="BP240" s="174"/>
      <c r="BQ240" s="174"/>
      <c r="BR240" s="174"/>
      <c r="BS240" s="174"/>
      <c r="BT240" s="174"/>
      <c r="BU240" s="174"/>
      <c r="BV240" s="174"/>
      <c r="BW240" s="174"/>
      <c r="BX240" s="174"/>
      <c r="BY240" s="174"/>
      <c r="BZ240" s="174"/>
      <c r="CA240" s="174"/>
    </row>
    <row r="241" spans="2:79" ht="14.45">
      <c r="BP241" s="174"/>
      <c r="BQ241" s="174"/>
      <c r="BR241" s="174"/>
      <c r="BS241" s="174"/>
      <c r="BT241" s="174"/>
      <c r="BU241" s="174"/>
      <c r="BV241" s="174"/>
      <c r="BW241" s="174"/>
      <c r="BX241" s="174"/>
      <c r="BY241" s="174"/>
      <c r="BZ241" s="174"/>
      <c r="CA241" s="174"/>
    </row>
    <row r="242" spans="2:79" ht="14.45">
      <c r="BP242" s="174"/>
      <c r="BQ242" s="174"/>
      <c r="BR242" s="174"/>
      <c r="BS242" s="174"/>
      <c r="BT242" s="174"/>
      <c r="BU242" s="174"/>
      <c r="BV242" s="174"/>
      <c r="BW242" s="174"/>
      <c r="BX242" s="174"/>
      <c r="BY242" s="174"/>
      <c r="BZ242" s="174"/>
      <c r="CA242" s="174"/>
    </row>
    <row r="243" spans="2:79" ht="14.45">
      <c r="BP243" s="174"/>
      <c r="BQ243" s="174"/>
      <c r="BR243" s="174"/>
      <c r="BS243" s="174"/>
      <c r="BT243" s="174"/>
      <c r="BU243" s="174"/>
      <c r="BV243" s="174"/>
      <c r="BW243" s="174"/>
      <c r="BX243" s="174"/>
      <c r="BY243" s="174"/>
      <c r="BZ243" s="174"/>
      <c r="CA243" s="174"/>
    </row>
    <row r="244" spans="2:79" ht="14.45">
      <c r="BP244" s="174"/>
      <c r="BQ244" s="174"/>
      <c r="BR244" s="174"/>
      <c r="BS244" s="174"/>
      <c r="BT244" s="174"/>
      <c r="BU244" s="174"/>
      <c r="BV244" s="174"/>
      <c r="BW244" s="174"/>
      <c r="BX244" s="174"/>
      <c r="BY244" s="174"/>
      <c r="BZ244" s="174"/>
      <c r="CA244" s="174"/>
    </row>
    <row r="245" spans="2:79" ht="14.45">
      <c r="BP245" s="174"/>
      <c r="BQ245" s="174"/>
      <c r="BR245" s="174"/>
      <c r="BS245" s="174"/>
      <c r="BT245" s="174"/>
      <c r="BU245" s="174"/>
      <c r="BV245" s="174"/>
      <c r="BW245" s="174"/>
      <c r="BX245" s="174"/>
      <c r="BY245" s="174"/>
      <c r="BZ245" s="174"/>
      <c r="CA245" s="174"/>
    </row>
    <row r="246" spans="2:79" ht="14.45">
      <c r="BP246" s="174"/>
      <c r="BQ246" s="174"/>
      <c r="BR246" s="174"/>
      <c r="BS246" s="174"/>
      <c r="BT246" s="174"/>
      <c r="BU246" s="174"/>
      <c r="BV246" s="174"/>
      <c r="BW246" s="174"/>
      <c r="BX246" s="174"/>
      <c r="BY246" s="174"/>
      <c r="BZ246" s="174"/>
      <c r="CA246" s="174"/>
    </row>
    <row r="247" spans="2:79" ht="14.45">
      <c r="BP247" s="174"/>
      <c r="BQ247" s="174"/>
      <c r="BR247" s="174"/>
      <c r="BS247" s="174"/>
      <c r="BT247" s="174"/>
      <c r="BU247" s="174"/>
      <c r="BV247" s="174"/>
      <c r="BW247" s="174"/>
      <c r="BX247" s="174"/>
      <c r="BY247" s="174"/>
      <c r="BZ247" s="174"/>
      <c r="CA247" s="174"/>
    </row>
    <row r="248" spans="2:79" ht="14.45">
      <c r="BP248" s="174"/>
      <c r="BQ248" s="174"/>
      <c r="BR248" s="174"/>
      <c r="BS248" s="174"/>
      <c r="BT248" s="174"/>
      <c r="BU248" s="174"/>
      <c r="BV248" s="174"/>
      <c r="BW248" s="174"/>
      <c r="BX248" s="174"/>
      <c r="BY248" s="174"/>
      <c r="BZ248" s="174"/>
      <c r="CA248" s="174"/>
    </row>
    <row r="249" spans="2:79" ht="14.45">
      <c r="BP249" s="174"/>
      <c r="BQ249" s="174"/>
      <c r="BR249" s="174"/>
      <c r="BS249" s="174"/>
      <c r="BT249" s="174"/>
      <c r="BU249" s="174"/>
      <c r="BV249" s="174"/>
      <c r="BW249" s="174"/>
      <c r="BX249" s="174"/>
      <c r="BY249" s="174"/>
      <c r="BZ249" s="174"/>
      <c r="CA249" s="174"/>
    </row>
    <row r="250" spans="2:79" ht="14.45">
      <c r="BP250" s="174"/>
      <c r="BQ250" s="174"/>
      <c r="BR250" s="174"/>
      <c r="BS250" s="174"/>
      <c r="BT250" s="174"/>
      <c r="BU250" s="174"/>
      <c r="BV250" s="174"/>
      <c r="BW250" s="174"/>
      <c r="BX250" s="174"/>
      <c r="BY250" s="174"/>
      <c r="BZ250" s="174"/>
      <c r="CA250" s="174"/>
    </row>
    <row r="251" spans="2:79" ht="14.45">
      <c r="BP251" s="174"/>
      <c r="BQ251" s="174"/>
      <c r="BR251" s="174"/>
      <c r="BS251" s="174"/>
      <c r="BT251" s="174"/>
      <c r="BU251" s="174"/>
      <c r="BV251" s="174"/>
      <c r="BW251" s="174"/>
      <c r="BX251" s="174"/>
      <c r="BY251" s="174"/>
      <c r="BZ251" s="174"/>
      <c r="CA251" s="174"/>
    </row>
    <row r="252" spans="2:79" ht="14.45">
      <c r="BP252" s="174"/>
      <c r="BQ252" s="174"/>
      <c r="BR252" s="174"/>
      <c r="BS252" s="174"/>
      <c r="BT252" s="174"/>
      <c r="BU252" s="174"/>
      <c r="BV252" s="174"/>
      <c r="BW252" s="174"/>
      <c r="BX252" s="174"/>
      <c r="BY252" s="174"/>
      <c r="BZ252" s="174"/>
      <c r="CA252" s="174"/>
    </row>
    <row r="253" spans="2:79" ht="14.45">
      <c r="B253" s="2"/>
      <c r="C253" s="2"/>
      <c r="D253" s="2"/>
      <c r="BP253" s="174"/>
      <c r="BQ253" s="174"/>
      <c r="BR253" s="174"/>
      <c r="BS253" s="174"/>
      <c r="BT253" s="174"/>
      <c r="BU253" s="174"/>
      <c r="BV253" s="174"/>
      <c r="BW253" s="174"/>
      <c r="BX253" s="174"/>
      <c r="BY253" s="174"/>
      <c r="BZ253" s="174"/>
      <c r="CA253" s="174"/>
    </row>
    <row r="254" spans="2:79" ht="14.45">
      <c r="B254" s="2"/>
      <c r="C254" s="2"/>
      <c r="D254" s="2"/>
      <c r="BP254" s="174"/>
      <c r="BQ254" s="174"/>
      <c r="BR254" s="174"/>
      <c r="BS254" s="174"/>
      <c r="BT254" s="174"/>
      <c r="BU254" s="174"/>
      <c r="BV254" s="174"/>
      <c r="BW254" s="174"/>
      <c r="BX254" s="174"/>
      <c r="BY254" s="174"/>
      <c r="BZ254" s="174"/>
      <c r="CA254" s="174"/>
    </row>
    <row r="255" spans="2:79" ht="14.45">
      <c r="B255" s="2"/>
      <c r="C255" s="2"/>
      <c r="D255" s="2"/>
      <c r="BP255" s="174"/>
      <c r="BQ255" s="174"/>
      <c r="BR255" s="174"/>
      <c r="BS255" s="174"/>
      <c r="BT255" s="174"/>
      <c r="BU255" s="174"/>
      <c r="BV255" s="174"/>
      <c r="BW255" s="174"/>
      <c r="BX255" s="174"/>
      <c r="BY255" s="174"/>
      <c r="BZ255" s="174"/>
      <c r="CA255" s="174"/>
    </row>
    <row r="256" spans="2:79" ht="14.45">
      <c r="B256" s="2"/>
      <c r="C256" s="2"/>
      <c r="D256" s="2"/>
      <c r="BP256" s="174"/>
      <c r="BQ256" s="174"/>
      <c r="BR256" s="174"/>
      <c r="BS256" s="174"/>
      <c r="BT256" s="174"/>
      <c r="BU256" s="174"/>
      <c r="BV256" s="174"/>
      <c r="BW256" s="174"/>
      <c r="BX256" s="174"/>
      <c r="BY256" s="174"/>
      <c r="BZ256" s="174"/>
      <c r="CA256" s="174"/>
    </row>
    <row r="257" spans="2:79" ht="14.45">
      <c r="B257" s="2"/>
      <c r="C257" s="2"/>
      <c r="D257" s="2"/>
      <c r="BP257" s="174"/>
      <c r="BQ257" s="174"/>
      <c r="BR257" s="174"/>
      <c r="BS257" s="174"/>
      <c r="BT257" s="174"/>
      <c r="BU257" s="174"/>
      <c r="BV257" s="174"/>
      <c r="BW257" s="174"/>
      <c r="BX257" s="174"/>
      <c r="BY257" s="174"/>
      <c r="BZ257" s="174"/>
      <c r="CA257" s="174"/>
    </row>
    <row r="258" spans="2:79" ht="14.45">
      <c r="B258" s="2"/>
      <c r="C258" s="2"/>
      <c r="D258" s="2"/>
      <c r="BP258" s="174"/>
      <c r="BQ258" s="174"/>
      <c r="BR258" s="174"/>
      <c r="BS258" s="174"/>
      <c r="BT258" s="174"/>
      <c r="BU258" s="174"/>
      <c r="BV258" s="174"/>
      <c r="BW258" s="174"/>
      <c r="BX258" s="174"/>
      <c r="BY258" s="174"/>
      <c r="BZ258" s="174"/>
      <c r="CA258" s="174"/>
    </row>
    <row r="259" spans="2:79" ht="14.45">
      <c r="B259" s="2"/>
      <c r="C259" s="2"/>
      <c r="D259" s="2"/>
      <c r="BP259" s="174"/>
      <c r="BQ259" s="174"/>
      <c r="BR259" s="174"/>
      <c r="BS259" s="174"/>
      <c r="BT259" s="174"/>
      <c r="BU259" s="174"/>
      <c r="BV259" s="174"/>
      <c r="BW259" s="174"/>
      <c r="BX259" s="174"/>
      <c r="BY259" s="174"/>
      <c r="BZ259" s="174"/>
      <c r="CA259" s="174"/>
    </row>
    <row r="260" spans="2:79" ht="14.45">
      <c r="B260" s="2"/>
      <c r="C260" s="2"/>
      <c r="D260" s="2"/>
      <c r="BP260" s="174"/>
      <c r="BQ260" s="174"/>
      <c r="BR260" s="174"/>
      <c r="BS260" s="174"/>
      <c r="BT260" s="174"/>
      <c r="BU260" s="174"/>
      <c r="BV260" s="174"/>
      <c r="BW260" s="174"/>
      <c r="BX260" s="174"/>
      <c r="BY260" s="174"/>
      <c r="BZ260" s="174"/>
      <c r="CA260" s="174"/>
    </row>
    <row r="261" spans="2:79" ht="14.45">
      <c r="B261" s="2"/>
      <c r="C261" s="2"/>
      <c r="D261" s="2"/>
      <c r="BP261" s="174"/>
      <c r="BQ261" s="174"/>
      <c r="BR261" s="174"/>
      <c r="BS261" s="174"/>
      <c r="BT261" s="174"/>
      <c r="BU261" s="174"/>
      <c r="BV261" s="174"/>
      <c r="BW261" s="174"/>
      <c r="BX261" s="174"/>
      <c r="BY261" s="174"/>
      <c r="BZ261" s="174"/>
      <c r="CA261" s="174"/>
    </row>
    <row r="262" spans="2:79" ht="14.45">
      <c r="B262" s="2"/>
      <c r="C262" s="2"/>
      <c r="D262" s="2"/>
      <c r="BP262" s="174"/>
      <c r="BQ262" s="174"/>
      <c r="BR262" s="174"/>
      <c r="BS262" s="174"/>
      <c r="BT262" s="174"/>
      <c r="BU262" s="174"/>
      <c r="BV262" s="174"/>
      <c r="BW262" s="174"/>
      <c r="BX262" s="174"/>
      <c r="BY262" s="174"/>
      <c r="BZ262" s="174"/>
      <c r="CA262" s="174"/>
    </row>
    <row r="263" spans="2:79" ht="14.45">
      <c r="B263" s="2"/>
      <c r="C263" s="2"/>
      <c r="D263" s="2"/>
      <c r="BP263" s="174"/>
      <c r="BQ263" s="174"/>
      <c r="BR263" s="174"/>
      <c r="BS263" s="174"/>
      <c r="BT263" s="174"/>
      <c r="BU263" s="174"/>
      <c r="BV263" s="174"/>
      <c r="BW263" s="174"/>
      <c r="BX263" s="174"/>
      <c r="BY263" s="174"/>
      <c r="BZ263" s="174"/>
      <c r="CA263" s="174"/>
    </row>
    <row r="264" spans="2:79" ht="14.45">
      <c r="B264" s="2"/>
      <c r="C264" s="2"/>
      <c r="D264" s="2"/>
      <c r="BP264" s="174"/>
      <c r="BQ264" s="174"/>
      <c r="BR264" s="174"/>
      <c r="BS264" s="174"/>
      <c r="BT264" s="174"/>
      <c r="BU264" s="174"/>
      <c r="BV264" s="174"/>
      <c r="BW264" s="174"/>
      <c r="BX264" s="174"/>
      <c r="BY264" s="174"/>
      <c r="BZ264" s="174"/>
      <c r="CA264" s="174"/>
    </row>
    <row r="265" spans="2:79" ht="14.45">
      <c r="B265" s="2"/>
      <c r="C265" s="2"/>
      <c r="D265" s="2"/>
      <c r="BP265" s="174"/>
      <c r="BQ265" s="174"/>
      <c r="BR265" s="174"/>
      <c r="BS265" s="174"/>
      <c r="BT265" s="174"/>
      <c r="BU265" s="174"/>
      <c r="BV265" s="174"/>
      <c r="BW265" s="174"/>
      <c r="BX265" s="174"/>
      <c r="BY265" s="174"/>
      <c r="BZ265" s="174"/>
      <c r="CA265" s="174"/>
    </row>
    <row r="266" spans="2:79" ht="14.45">
      <c r="B266" s="2"/>
      <c r="C266" s="2"/>
      <c r="D266" s="2"/>
      <c r="BP266" s="174"/>
      <c r="BQ266" s="174"/>
      <c r="BR266" s="174"/>
      <c r="BS266" s="174"/>
      <c r="BT266" s="174"/>
      <c r="BU266" s="174"/>
      <c r="BV266" s="174"/>
      <c r="BW266" s="174"/>
      <c r="BX266" s="174"/>
      <c r="BY266" s="174"/>
      <c r="BZ266" s="174"/>
      <c r="CA266" s="174"/>
    </row>
    <row r="267" spans="2:79" ht="14.45">
      <c r="B267" s="2"/>
      <c r="C267" s="2"/>
      <c r="D267" s="2"/>
      <c r="BP267" s="174"/>
      <c r="BQ267" s="174"/>
      <c r="BR267" s="174"/>
      <c r="BS267" s="174"/>
      <c r="BT267" s="174"/>
      <c r="BU267" s="174"/>
      <c r="BV267" s="174"/>
      <c r="BW267" s="174"/>
      <c r="BX267" s="174"/>
      <c r="BY267" s="174"/>
      <c r="BZ267" s="174"/>
      <c r="CA267" s="174"/>
    </row>
    <row r="268" spans="2:79" ht="14.45">
      <c r="B268" s="2"/>
      <c r="C268" s="2"/>
      <c r="D268" s="2"/>
      <c r="BP268" s="174"/>
      <c r="BQ268" s="174"/>
      <c r="BR268" s="174"/>
      <c r="BS268" s="174"/>
      <c r="BT268" s="174"/>
      <c r="BU268" s="174"/>
      <c r="BV268" s="174"/>
      <c r="BW268" s="174"/>
      <c r="BX268" s="174"/>
      <c r="BY268" s="174"/>
      <c r="BZ268" s="174"/>
      <c r="CA268" s="174"/>
    </row>
    <row r="269" spans="2:79" ht="14.45">
      <c r="B269" s="2"/>
      <c r="C269" s="2"/>
      <c r="D269" s="2"/>
      <c r="BP269" s="174"/>
      <c r="BQ269" s="174"/>
      <c r="BR269" s="174"/>
      <c r="BS269" s="174"/>
      <c r="BT269" s="174"/>
      <c r="BU269" s="174"/>
      <c r="BV269" s="174"/>
      <c r="BW269" s="174"/>
      <c r="BX269" s="174"/>
      <c r="BY269" s="174"/>
      <c r="BZ269" s="174"/>
      <c r="CA269" s="174"/>
    </row>
    <row r="270" spans="2:79" ht="14.45">
      <c r="B270" s="2"/>
      <c r="C270" s="2"/>
      <c r="D270" s="2"/>
      <c r="BP270" s="174"/>
      <c r="BQ270" s="174"/>
      <c r="BR270" s="174"/>
      <c r="BS270" s="174"/>
      <c r="BT270" s="174"/>
      <c r="BU270" s="174"/>
      <c r="BV270" s="174"/>
      <c r="BW270" s="174"/>
      <c r="BX270" s="174"/>
      <c r="BY270" s="174"/>
      <c r="BZ270" s="174"/>
      <c r="CA270" s="174"/>
    </row>
    <row r="271" spans="2:79" ht="14.45">
      <c r="B271" s="2"/>
      <c r="C271" s="2"/>
      <c r="D271" s="2"/>
      <c r="BP271" s="174"/>
      <c r="BQ271" s="174"/>
      <c r="BR271" s="174"/>
      <c r="BS271" s="174"/>
      <c r="BT271" s="174"/>
      <c r="BU271" s="174"/>
      <c r="BV271" s="174"/>
      <c r="BW271" s="174"/>
      <c r="BX271" s="174"/>
      <c r="BY271" s="174"/>
      <c r="BZ271" s="174"/>
      <c r="CA271" s="174"/>
    </row>
    <row r="272" spans="2:79" ht="14.45">
      <c r="B272" s="2"/>
      <c r="C272" s="2"/>
      <c r="D272" s="2"/>
      <c r="BP272" s="174"/>
      <c r="BQ272" s="174"/>
      <c r="BR272" s="174"/>
      <c r="BS272" s="174"/>
      <c r="BT272" s="174"/>
      <c r="BU272" s="174"/>
      <c r="BV272" s="174"/>
      <c r="BW272" s="174"/>
      <c r="BX272" s="174"/>
      <c r="BY272" s="174"/>
      <c r="BZ272" s="174"/>
      <c r="CA272" s="174"/>
    </row>
    <row r="273" spans="2:79" ht="14.45">
      <c r="B273" s="2"/>
      <c r="C273" s="2"/>
      <c r="D273" s="2"/>
      <c r="BP273" s="174"/>
      <c r="BQ273" s="174"/>
      <c r="BR273" s="174"/>
      <c r="BS273" s="174"/>
      <c r="BT273" s="174"/>
      <c r="BU273" s="174"/>
      <c r="BV273" s="174"/>
      <c r="BW273" s="174"/>
      <c r="BX273" s="174"/>
      <c r="BY273" s="174"/>
      <c r="BZ273" s="174"/>
      <c r="CA273" s="174"/>
    </row>
    <row r="274" spans="2:79" ht="14.45">
      <c r="B274" s="2"/>
      <c r="C274" s="2"/>
      <c r="D274" s="2"/>
      <c r="BP274" s="174"/>
      <c r="BQ274" s="174"/>
      <c r="BR274" s="174"/>
      <c r="BS274" s="174"/>
      <c r="BT274" s="174"/>
      <c r="BU274" s="174"/>
      <c r="BV274" s="174"/>
      <c r="BW274" s="174"/>
      <c r="BX274" s="174"/>
      <c r="BY274" s="174"/>
      <c r="BZ274" s="174"/>
      <c r="CA274" s="174"/>
    </row>
    <row r="275" spans="2:79" ht="14.45">
      <c r="B275" s="2"/>
      <c r="C275" s="2"/>
      <c r="D275" s="2"/>
      <c r="BP275" s="174"/>
      <c r="BQ275" s="174"/>
      <c r="BR275" s="174"/>
      <c r="BS275" s="174"/>
      <c r="BT275" s="174"/>
      <c r="BU275" s="174"/>
      <c r="BV275" s="174"/>
      <c r="BW275" s="174"/>
      <c r="BX275" s="174"/>
      <c r="BY275" s="174"/>
      <c r="BZ275" s="174"/>
      <c r="CA275" s="174"/>
    </row>
    <row r="276" spans="2:79" ht="14.45">
      <c r="B276" s="2"/>
      <c r="C276" s="2"/>
      <c r="D276" s="2"/>
      <c r="BP276" s="174"/>
      <c r="BQ276" s="174"/>
      <c r="BR276" s="174"/>
      <c r="BS276" s="174"/>
      <c r="BT276" s="174"/>
      <c r="BU276" s="174"/>
      <c r="BV276" s="174"/>
      <c r="BW276" s="174"/>
      <c r="BX276" s="174"/>
      <c r="BY276" s="174"/>
      <c r="BZ276" s="174"/>
      <c r="CA276" s="174"/>
    </row>
    <row r="277" spans="2:79" ht="14.45">
      <c r="B277" s="2"/>
      <c r="C277" s="2"/>
      <c r="D277" s="2"/>
      <c r="BP277" s="174"/>
      <c r="BQ277" s="174"/>
      <c r="BR277" s="174"/>
      <c r="BS277" s="174"/>
      <c r="BT277" s="174"/>
      <c r="BU277" s="174"/>
      <c r="BV277" s="174"/>
      <c r="BW277" s="174"/>
      <c r="BX277" s="174"/>
      <c r="BY277" s="174"/>
      <c r="BZ277" s="174"/>
      <c r="CA277" s="174"/>
    </row>
    <row r="278" spans="2:79" ht="14.45">
      <c r="B278" s="2"/>
      <c r="C278" s="2"/>
      <c r="D278" s="2"/>
      <c r="BP278" s="174"/>
      <c r="BQ278" s="174"/>
      <c r="BR278" s="174"/>
      <c r="BS278" s="174"/>
      <c r="BT278" s="174"/>
      <c r="BU278" s="174"/>
      <c r="BV278" s="174"/>
      <c r="BW278" s="174"/>
      <c r="BX278" s="174"/>
      <c r="BY278" s="174"/>
      <c r="BZ278" s="174"/>
      <c r="CA278" s="174"/>
    </row>
    <row r="279" spans="2:79" ht="14.45">
      <c r="B279" s="2"/>
      <c r="C279" s="2"/>
      <c r="D279" s="2"/>
      <c r="BP279" s="174"/>
      <c r="BQ279" s="174"/>
      <c r="BR279" s="174"/>
      <c r="BS279" s="174"/>
      <c r="BT279" s="174"/>
      <c r="BU279" s="174"/>
      <c r="BV279" s="174"/>
      <c r="BW279" s="174"/>
      <c r="BX279" s="174"/>
      <c r="BY279" s="174"/>
      <c r="BZ279" s="174"/>
      <c r="CA279" s="174"/>
    </row>
    <row r="280" spans="2:79" ht="14.45">
      <c r="B280" s="2"/>
      <c r="C280" s="2"/>
      <c r="D280" s="2"/>
      <c r="BP280" s="174"/>
      <c r="BQ280" s="174"/>
      <c r="BR280" s="174"/>
      <c r="BS280" s="174"/>
      <c r="BT280" s="174"/>
      <c r="BU280" s="174"/>
      <c r="BV280" s="174"/>
      <c r="BW280" s="174"/>
      <c r="BX280" s="174"/>
      <c r="BY280" s="174"/>
      <c r="BZ280" s="174"/>
      <c r="CA280" s="174"/>
    </row>
    <row r="281" spans="2:79" ht="14.45">
      <c r="B281" s="2"/>
      <c r="C281" s="2"/>
      <c r="D281" s="2"/>
      <c r="BP281" s="174"/>
      <c r="BQ281" s="174"/>
      <c r="BR281" s="174"/>
      <c r="BS281" s="174"/>
      <c r="BT281" s="174"/>
      <c r="BU281" s="174"/>
      <c r="BV281" s="174"/>
      <c r="BW281" s="174"/>
      <c r="BX281" s="174"/>
      <c r="BY281" s="174"/>
      <c r="BZ281" s="174"/>
      <c r="CA281" s="174"/>
    </row>
    <row r="282" spans="2:79" ht="14.45">
      <c r="B282" s="2"/>
      <c r="C282" s="2"/>
      <c r="D282" s="2"/>
      <c r="BP282" s="174"/>
      <c r="BQ282" s="174"/>
      <c r="BR282" s="174"/>
      <c r="BS282" s="174"/>
      <c r="BT282" s="174"/>
      <c r="BU282" s="174"/>
      <c r="BV282" s="174"/>
      <c r="BW282" s="174"/>
      <c r="BX282" s="174"/>
      <c r="BY282" s="174"/>
      <c r="BZ282" s="174"/>
      <c r="CA282" s="174"/>
    </row>
    <row r="283" spans="2:79" ht="14.45">
      <c r="B283" s="2"/>
      <c r="C283" s="2"/>
      <c r="D283" s="2"/>
      <c r="BP283" s="174"/>
      <c r="BQ283" s="174"/>
      <c r="BR283" s="174"/>
      <c r="BS283" s="174"/>
      <c r="BT283" s="174"/>
      <c r="BU283" s="174"/>
      <c r="BV283" s="174"/>
      <c r="BW283" s="174"/>
      <c r="BX283" s="174"/>
      <c r="BY283" s="174"/>
      <c r="BZ283" s="174"/>
      <c r="CA283" s="174"/>
    </row>
    <row r="284" spans="2:79" ht="14.45">
      <c r="B284" s="2"/>
      <c r="C284" s="2"/>
      <c r="D284" s="2"/>
      <c r="BP284" s="174"/>
      <c r="BQ284" s="174"/>
      <c r="BR284" s="174"/>
      <c r="BS284" s="174"/>
      <c r="BT284" s="174"/>
      <c r="BU284" s="174"/>
      <c r="BV284" s="174"/>
      <c r="BW284" s="174"/>
      <c r="BX284" s="174"/>
      <c r="BY284" s="174"/>
      <c r="BZ284" s="174"/>
      <c r="CA284" s="174"/>
    </row>
    <row r="285" spans="2:79" ht="14.45">
      <c r="B285" s="2"/>
      <c r="C285" s="2"/>
      <c r="D285" s="2"/>
      <c r="BP285" s="174"/>
      <c r="BQ285" s="174"/>
      <c r="BR285" s="174"/>
      <c r="BS285" s="174"/>
      <c r="BT285" s="174"/>
      <c r="BU285" s="174"/>
      <c r="BV285" s="174"/>
      <c r="BW285" s="174"/>
      <c r="BX285" s="174"/>
      <c r="BY285" s="174"/>
      <c r="BZ285" s="174"/>
      <c r="CA285" s="174"/>
    </row>
    <row r="286" spans="2:79" ht="14.45">
      <c r="B286" s="2"/>
      <c r="C286" s="2"/>
      <c r="D286" s="2"/>
      <c r="BP286" s="174"/>
      <c r="BQ286" s="174"/>
      <c r="BR286" s="174"/>
      <c r="BS286" s="174"/>
      <c r="BT286" s="174"/>
      <c r="BU286" s="174"/>
      <c r="BV286" s="174"/>
      <c r="BW286" s="174"/>
      <c r="BX286" s="174"/>
      <c r="BY286" s="174"/>
      <c r="BZ286" s="174"/>
      <c r="CA286" s="174"/>
    </row>
    <row r="287" spans="2:79" ht="14.45">
      <c r="B287" s="2"/>
      <c r="C287" s="2"/>
      <c r="D287" s="2"/>
      <c r="BP287" s="174"/>
      <c r="BQ287" s="174"/>
      <c r="BR287" s="174"/>
      <c r="BS287" s="174"/>
      <c r="BT287" s="174"/>
      <c r="BU287" s="174"/>
      <c r="BV287" s="174"/>
      <c r="BW287" s="174"/>
      <c r="BX287" s="174"/>
      <c r="BY287" s="174"/>
      <c r="BZ287" s="174"/>
      <c r="CA287" s="174"/>
    </row>
    <row r="288" spans="2:79" ht="14.45">
      <c r="B288" s="2"/>
      <c r="C288" s="2"/>
      <c r="D288" s="2"/>
      <c r="BP288" s="174"/>
      <c r="BQ288" s="174"/>
      <c r="BR288" s="174"/>
      <c r="BS288" s="174"/>
      <c r="BT288" s="174"/>
      <c r="BU288" s="174"/>
      <c r="BV288" s="174"/>
      <c r="BW288" s="174"/>
      <c r="BX288" s="174"/>
      <c r="BY288" s="174"/>
      <c r="BZ288" s="174"/>
      <c r="CA288" s="174"/>
    </row>
    <row r="289" spans="2:79" ht="14.45">
      <c r="B289" s="2"/>
      <c r="C289" s="2"/>
      <c r="D289" s="2"/>
      <c r="BP289" s="174"/>
      <c r="BQ289" s="174"/>
      <c r="BR289" s="174"/>
      <c r="BS289" s="174"/>
      <c r="BT289" s="174"/>
      <c r="BU289" s="174"/>
      <c r="BV289" s="174"/>
      <c r="BW289" s="174"/>
      <c r="BX289" s="174"/>
      <c r="BY289" s="174"/>
      <c r="BZ289" s="174"/>
      <c r="CA289" s="174"/>
    </row>
    <row r="290" spans="2:79" ht="14.45">
      <c r="B290" s="2"/>
      <c r="C290" s="2"/>
      <c r="D290" s="2"/>
      <c r="BP290" s="174"/>
      <c r="BQ290" s="174"/>
      <c r="BR290" s="174"/>
      <c r="BS290" s="174"/>
      <c r="BT290" s="174"/>
      <c r="BU290" s="174"/>
      <c r="BV290" s="174"/>
      <c r="BW290" s="174"/>
      <c r="BX290" s="174"/>
      <c r="BY290" s="174"/>
      <c r="BZ290" s="174"/>
      <c r="CA290" s="174"/>
    </row>
    <row r="291" spans="2:79" ht="14.45">
      <c r="B291" s="2"/>
      <c r="C291" s="2"/>
      <c r="D291" s="2"/>
      <c r="BP291" s="174"/>
      <c r="BQ291" s="174"/>
      <c r="BR291" s="174"/>
      <c r="BS291" s="174"/>
      <c r="BT291" s="174"/>
      <c r="BU291" s="174"/>
      <c r="BV291" s="174"/>
      <c r="BW291" s="174"/>
      <c r="BX291" s="174"/>
      <c r="BY291" s="174"/>
      <c r="BZ291" s="174"/>
      <c r="CA291" s="174"/>
    </row>
    <row r="292" spans="2:79" ht="14.45">
      <c r="B292" s="2"/>
      <c r="C292" s="2"/>
      <c r="D292" s="2"/>
      <c r="BP292" s="174"/>
      <c r="BQ292" s="174"/>
      <c r="BR292" s="174"/>
      <c r="BS292" s="174"/>
      <c r="BT292" s="174"/>
      <c r="BU292" s="174"/>
      <c r="BV292" s="174"/>
      <c r="BW292" s="174"/>
      <c r="BX292" s="174"/>
      <c r="BY292" s="174"/>
      <c r="BZ292" s="174"/>
      <c r="CA292" s="174"/>
    </row>
    <row r="293" spans="2:79" ht="14.45">
      <c r="B293" s="2"/>
      <c r="C293" s="2"/>
      <c r="D293" s="2"/>
      <c r="BP293" s="174"/>
      <c r="BQ293" s="174"/>
      <c r="BR293" s="174"/>
      <c r="BS293" s="174"/>
      <c r="BT293" s="174"/>
      <c r="BU293" s="174"/>
      <c r="BV293" s="174"/>
      <c r="BW293" s="174"/>
      <c r="BX293" s="174"/>
      <c r="BY293" s="174"/>
      <c r="BZ293" s="174"/>
      <c r="CA293" s="174"/>
    </row>
    <row r="294" spans="2:79" ht="14.45">
      <c r="B294" s="2"/>
      <c r="C294" s="2"/>
      <c r="D294" s="2"/>
      <c r="BP294" s="174"/>
      <c r="BQ294" s="174"/>
      <c r="BR294" s="174"/>
      <c r="BS294" s="174"/>
      <c r="BT294" s="174"/>
      <c r="BU294" s="174"/>
      <c r="BV294" s="174"/>
      <c r="BW294" s="174"/>
      <c r="BX294" s="174"/>
      <c r="BY294" s="174"/>
      <c r="BZ294" s="174"/>
      <c r="CA294" s="174"/>
    </row>
    <row r="295" spans="2:79" ht="14.45">
      <c r="B295" s="2"/>
      <c r="C295" s="2"/>
      <c r="D295" s="2"/>
      <c r="BP295" s="174"/>
      <c r="BQ295" s="174"/>
      <c r="BR295" s="174"/>
      <c r="BS295" s="174"/>
      <c r="BT295" s="174"/>
      <c r="BU295" s="174"/>
      <c r="BV295" s="174"/>
      <c r="BW295" s="174"/>
      <c r="BX295" s="174"/>
      <c r="BY295" s="174"/>
      <c r="BZ295" s="174"/>
      <c r="CA295" s="174"/>
    </row>
    <row r="296" spans="2:79" ht="14.45">
      <c r="B296" s="2"/>
      <c r="C296" s="2"/>
      <c r="D296" s="2"/>
      <c r="BP296" s="174"/>
      <c r="BQ296" s="174"/>
      <c r="BR296" s="174"/>
      <c r="BS296" s="174"/>
      <c r="BT296" s="174"/>
      <c r="BU296" s="174"/>
      <c r="BV296" s="174"/>
      <c r="BW296" s="174"/>
      <c r="BX296" s="174"/>
      <c r="BY296" s="174"/>
      <c r="BZ296" s="174"/>
      <c r="CA296" s="174"/>
    </row>
    <row r="297" spans="2:79" ht="14.45">
      <c r="B297" s="2"/>
      <c r="C297" s="2"/>
      <c r="D297" s="2"/>
      <c r="BP297" s="174"/>
      <c r="BQ297" s="174"/>
      <c r="BR297" s="174"/>
      <c r="BS297" s="174"/>
      <c r="BT297" s="174"/>
      <c r="BU297" s="174"/>
      <c r="BV297" s="174"/>
      <c r="BW297" s="174"/>
      <c r="BX297" s="174"/>
      <c r="BY297" s="174"/>
      <c r="BZ297" s="174"/>
      <c r="CA297" s="174"/>
    </row>
    <row r="298" spans="2:79" ht="14.45">
      <c r="B298" s="2"/>
      <c r="C298" s="2"/>
      <c r="D298" s="2"/>
      <c r="BP298" s="174"/>
      <c r="BQ298" s="174"/>
      <c r="BR298" s="174"/>
      <c r="BS298" s="174"/>
      <c r="BT298" s="174"/>
      <c r="BU298" s="174"/>
      <c r="BV298" s="174"/>
      <c r="BW298" s="174"/>
      <c r="BX298" s="174"/>
      <c r="BY298" s="174"/>
      <c r="BZ298" s="174"/>
      <c r="CA298" s="174"/>
    </row>
    <row r="299" spans="2:79" ht="14.45">
      <c r="B299" s="2"/>
      <c r="C299" s="2"/>
      <c r="D299" s="2"/>
      <c r="BP299" s="174"/>
      <c r="BQ299" s="174"/>
      <c r="BR299" s="174"/>
      <c r="BS299" s="174"/>
      <c r="BT299" s="174"/>
      <c r="BU299" s="174"/>
      <c r="BV299" s="174"/>
      <c r="BW299" s="174"/>
      <c r="BX299" s="174"/>
      <c r="BY299" s="174"/>
      <c r="BZ299" s="174"/>
      <c r="CA299" s="174"/>
    </row>
    <row r="300" spans="2:79" ht="14.45">
      <c r="B300" s="2"/>
      <c r="C300" s="2"/>
      <c r="D300" s="2"/>
      <c r="BP300" s="174"/>
      <c r="BQ300" s="174"/>
      <c r="BR300" s="174"/>
      <c r="BS300" s="174"/>
      <c r="BT300" s="174"/>
      <c r="BU300" s="174"/>
      <c r="BV300" s="174"/>
      <c r="BW300" s="174"/>
      <c r="BX300" s="174"/>
      <c r="BY300" s="174"/>
      <c r="BZ300" s="174"/>
      <c r="CA300" s="174"/>
    </row>
    <row r="301" spans="2:79" ht="14.45">
      <c r="B301" s="2"/>
      <c r="C301" s="2"/>
      <c r="D301" s="2"/>
      <c r="BP301" s="174"/>
      <c r="BQ301" s="174"/>
      <c r="BR301" s="174"/>
      <c r="BS301" s="174"/>
      <c r="BT301" s="174"/>
      <c r="BU301" s="174"/>
      <c r="BV301" s="174"/>
      <c r="BW301" s="174"/>
      <c r="BX301" s="174"/>
      <c r="BY301" s="174"/>
      <c r="BZ301" s="174"/>
      <c r="CA301" s="174"/>
    </row>
    <row r="302" spans="2:79" ht="14.45">
      <c r="B302" s="2"/>
      <c r="C302" s="2"/>
      <c r="D302" s="2"/>
      <c r="BP302" s="174"/>
      <c r="BQ302" s="174"/>
      <c r="BR302" s="174"/>
      <c r="BS302" s="174"/>
      <c r="BT302" s="174"/>
      <c r="BU302" s="174"/>
      <c r="BV302" s="174"/>
      <c r="BW302" s="174"/>
      <c r="BX302" s="174"/>
      <c r="BY302" s="174"/>
      <c r="BZ302" s="174"/>
      <c r="CA302" s="174"/>
    </row>
    <row r="303" spans="2:79" ht="14.45">
      <c r="B303" s="2"/>
      <c r="C303" s="2"/>
      <c r="D303" s="2"/>
      <c r="BP303" s="174"/>
      <c r="BQ303" s="174"/>
      <c r="BR303" s="174"/>
      <c r="BS303" s="174"/>
      <c r="BT303" s="174"/>
      <c r="BU303" s="174"/>
      <c r="BV303" s="174"/>
      <c r="BW303" s="174"/>
      <c r="BX303" s="174"/>
      <c r="BY303" s="174"/>
      <c r="BZ303" s="174"/>
      <c r="CA303" s="174"/>
    </row>
    <row r="304" spans="2:79" ht="14.45">
      <c r="B304" s="2"/>
      <c r="C304" s="2"/>
      <c r="D304" s="2"/>
      <c r="BP304" s="174"/>
      <c r="BQ304" s="174"/>
      <c r="BR304" s="174"/>
      <c r="BS304" s="174"/>
      <c r="BT304" s="174"/>
      <c r="BU304" s="174"/>
      <c r="BV304" s="174"/>
      <c r="BW304" s="174"/>
      <c r="BX304" s="174"/>
      <c r="BY304" s="174"/>
      <c r="BZ304" s="174"/>
      <c r="CA304" s="174"/>
    </row>
    <row r="305" spans="2:79" ht="14.45">
      <c r="B305" s="2"/>
      <c r="C305" s="2"/>
      <c r="D305" s="2"/>
      <c r="BP305" s="174"/>
      <c r="BQ305" s="174"/>
      <c r="BR305" s="174"/>
      <c r="BS305" s="174"/>
      <c r="BT305" s="174"/>
      <c r="BU305" s="174"/>
      <c r="BV305" s="174"/>
      <c r="BW305" s="174"/>
      <c r="BX305" s="174"/>
      <c r="BY305" s="174"/>
      <c r="BZ305" s="174"/>
      <c r="CA305" s="174"/>
    </row>
    <row r="306" spans="2:79" ht="14.45">
      <c r="B306" s="2"/>
      <c r="C306" s="2"/>
      <c r="D306" s="2"/>
      <c r="BP306" s="174"/>
      <c r="BQ306" s="174"/>
      <c r="BR306" s="174"/>
      <c r="BS306" s="174"/>
      <c r="BT306" s="174"/>
      <c r="BU306" s="174"/>
      <c r="BV306" s="174"/>
      <c r="BW306" s="174"/>
      <c r="BX306" s="174"/>
      <c r="BY306" s="174"/>
      <c r="BZ306" s="174"/>
      <c r="CA306" s="174"/>
    </row>
    <row r="307" spans="2:79" ht="14.45">
      <c r="B307" s="2"/>
      <c r="C307" s="2"/>
      <c r="D307" s="2"/>
      <c r="BP307" s="174"/>
      <c r="BQ307" s="174"/>
      <c r="BR307" s="174"/>
      <c r="BS307" s="174"/>
      <c r="BT307" s="174"/>
      <c r="BU307" s="174"/>
      <c r="BV307" s="174"/>
      <c r="BW307" s="174"/>
      <c r="BX307" s="174"/>
      <c r="BY307" s="174"/>
      <c r="BZ307" s="174"/>
      <c r="CA307" s="174"/>
    </row>
    <row r="308" spans="2:79" ht="14.45">
      <c r="B308" s="2"/>
      <c r="C308" s="2"/>
      <c r="D308" s="2"/>
      <c r="BP308" s="174"/>
      <c r="BQ308" s="174"/>
      <c r="BR308" s="174"/>
      <c r="BS308" s="174"/>
      <c r="BT308" s="174"/>
      <c r="BU308" s="174"/>
      <c r="BV308" s="174"/>
      <c r="BW308" s="174"/>
      <c r="BX308" s="174"/>
      <c r="BY308" s="174"/>
      <c r="BZ308" s="174"/>
      <c r="CA308" s="174"/>
    </row>
    <row r="309" spans="2:79" ht="14.45">
      <c r="B309" s="2"/>
      <c r="C309" s="2"/>
      <c r="D309" s="2"/>
      <c r="BP309" s="174"/>
      <c r="BQ309" s="174"/>
      <c r="BR309" s="174"/>
      <c r="BS309" s="174"/>
      <c r="BT309" s="174"/>
      <c r="BU309" s="174"/>
      <c r="BV309" s="174"/>
      <c r="BW309" s="174"/>
      <c r="BX309" s="174"/>
      <c r="BY309" s="174"/>
      <c r="BZ309" s="174"/>
      <c r="CA309" s="174"/>
    </row>
    <row r="310" spans="2:79" ht="14.45">
      <c r="B310" s="2"/>
      <c r="C310" s="2"/>
      <c r="D310" s="2"/>
      <c r="BP310" s="174"/>
      <c r="BQ310" s="174"/>
      <c r="BR310" s="174"/>
      <c r="BS310" s="174"/>
      <c r="BT310" s="174"/>
      <c r="BU310" s="174"/>
      <c r="BV310" s="174"/>
      <c r="BW310" s="174"/>
      <c r="BX310" s="174"/>
      <c r="BY310" s="174"/>
      <c r="BZ310" s="174"/>
      <c r="CA310" s="174"/>
    </row>
    <row r="311" spans="2:79" ht="14.45">
      <c r="B311" s="2"/>
      <c r="C311" s="2"/>
      <c r="D311" s="2"/>
      <c r="BP311" s="174"/>
      <c r="BQ311" s="174"/>
      <c r="BR311" s="174"/>
      <c r="BS311" s="174"/>
      <c r="BT311" s="174"/>
      <c r="BU311" s="174"/>
      <c r="BV311" s="174"/>
      <c r="BW311" s="174"/>
      <c r="BX311" s="174"/>
      <c r="BY311" s="174"/>
      <c r="BZ311" s="174"/>
      <c r="CA311" s="174"/>
    </row>
    <row r="312" spans="2:79" ht="14.45">
      <c r="B312" s="2"/>
      <c r="C312" s="2"/>
      <c r="D312" s="2"/>
      <c r="BP312" s="174"/>
      <c r="BQ312" s="174"/>
      <c r="BR312" s="174"/>
      <c r="BS312" s="174"/>
      <c r="BT312" s="174"/>
      <c r="BU312" s="174"/>
      <c r="BV312" s="174"/>
      <c r="BW312" s="174"/>
      <c r="BX312" s="174"/>
      <c r="BY312" s="174"/>
      <c r="BZ312" s="174"/>
      <c r="CA312" s="174"/>
    </row>
    <row r="313" spans="2:79" ht="14.45">
      <c r="B313" s="2"/>
      <c r="C313" s="2"/>
      <c r="D313" s="2"/>
      <c r="BP313" s="174"/>
      <c r="BQ313" s="174"/>
      <c r="BR313" s="174"/>
      <c r="BS313" s="174"/>
      <c r="BT313" s="174"/>
      <c r="BU313" s="174"/>
      <c r="BV313" s="174"/>
      <c r="BW313" s="174"/>
      <c r="BX313" s="174"/>
      <c r="BY313" s="174"/>
      <c r="BZ313" s="174"/>
      <c r="CA313" s="174"/>
    </row>
    <row r="314" spans="2:79" ht="14.45">
      <c r="B314" s="2"/>
      <c r="C314" s="2"/>
      <c r="D314" s="2"/>
      <c r="BP314" s="174"/>
      <c r="BQ314" s="174"/>
      <c r="BR314" s="174"/>
      <c r="BS314" s="174"/>
      <c r="BT314" s="174"/>
      <c r="BU314" s="174"/>
      <c r="BV314" s="174"/>
      <c r="BW314" s="174"/>
      <c r="BX314" s="174"/>
      <c r="BY314" s="174"/>
      <c r="BZ314" s="174"/>
      <c r="CA314" s="174"/>
    </row>
    <row r="315" spans="2:79" ht="14.45">
      <c r="B315" s="2"/>
      <c r="C315" s="2"/>
      <c r="D315" s="2"/>
      <c r="BP315" s="174"/>
      <c r="BQ315" s="174"/>
      <c r="BR315" s="174"/>
      <c r="BS315" s="174"/>
      <c r="BT315" s="174"/>
      <c r="BU315" s="174"/>
      <c r="BV315" s="174"/>
      <c r="BW315" s="174"/>
      <c r="BX315" s="174"/>
      <c r="BY315" s="174"/>
      <c r="BZ315" s="174"/>
      <c r="CA315" s="174"/>
    </row>
    <row r="316" spans="2:79" ht="14.45">
      <c r="B316" s="2"/>
      <c r="C316" s="2"/>
      <c r="D316" s="2"/>
      <c r="BP316" s="174"/>
      <c r="BQ316" s="174"/>
      <c r="BR316" s="174"/>
      <c r="BS316" s="174"/>
      <c r="BT316" s="174"/>
      <c r="BU316" s="174"/>
      <c r="BV316" s="174"/>
      <c r="BW316" s="174"/>
      <c r="BX316" s="174"/>
      <c r="BY316" s="174"/>
      <c r="BZ316" s="174"/>
      <c r="CA316" s="174"/>
    </row>
    <row r="317" spans="2:79" ht="14.45">
      <c r="B317" s="2"/>
      <c r="C317" s="2"/>
      <c r="D317" s="2"/>
      <c r="BP317" s="174"/>
      <c r="BQ317" s="174"/>
      <c r="BR317" s="174"/>
      <c r="BS317" s="174"/>
      <c r="BT317" s="174"/>
      <c r="BU317" s="174"/>
      <c r="BV317" s="174"/>
      <c r="BW317" s="174"/>
      <c r="BX317" s="174"/>
      <c r="BY317" s="174"/>
      <c r="BZ317" s="174"/>
      <c r="CA317" s="174"/>
    </row>
    <row r="318" spans="2:79" ht="14.45">
      <c r="B318" s="2"/>
      <c r="C318" s="2"/>
      <c r="D318" s="2"/>
      <c r="BP318" s="174"/>
      <c r="BQ318" s="174"/>
      <c r="BR318" s="174"/>
      <c r="BS318" s="174"/>
      <c r="BT318" s="174"/>
      <c r="BU318" s="174"/>
      <c r="BV318" s="174"/>
      <c r="BW318" s="174"/>
      <c r="BX318" s="174"/>
      <c r="BY318" s="174"/>
      <c r="BZ318" s="174"/>
      <c r="CA318" s="174"/>
    </row>
    <row r="319" spans="2:79" ht="14.45">
      <c r="B319" s="2"/>
      <c r="C319" s="2"/>
      <c r="D319" s="2"/>
      <c r="BP319" s="174"/>
      <c r="BQ319" s="174"/>
      <c r="BR319" s="174"/>
      <c r="BS319" s="174"/>
      <c r="BT319" s="174"/>
      <c r="BU319" s="174"/>
      <c r="BV319" s="174"/>
      <c r="BW319" s="174"/>
      <c r="BX319" s="174"/>
      <c r="BY319" s="174"/>
      <c r="BZ319" s="174"/>
      <c r="CA319" s="174"/>
    </row>
    <row r="320" spans="2:79" ht="14.45">
      <c r="B320" s="2"/>
      <c r="C320" s="2"/>
      <c r="D320" s="2"/>
      <c r="BP320" s="174"/>
      <c r="BQ320" s="174"/>
      <c r="BR320" s="174"/>
      <c r="BS320" s="174"/>
      <c r="BT320" s="174"/>
      <c r="BU320" s="174"/>
      <c r="BV320" s="174"/>
      <c r="BW320" s="174"/>
      <c r="BX320" s="174"/>
      <c r="BY320" s="174"/>
      <c r="BZ320" s="174"/>
      <c r="CA320" s="174"/>
    </row>
    <row r="321" spans="2:79" ht="14.45">
      <c r="B321" s="2"/>
      <c r="C321" s="2"/>
      <c r="D321" s="2"/>
      <c r="BP321" s="174"/>
      <c r="BQ321" s="174"/>
      <c r="BR321" s="174"/>
      <c r="BS321" s="174"/>
      <c r="BT321" s="174"/>
      <c r="BU321" s="174"/>
      <c r="BV321" s="174"/>
      <c r="BW321" s="174"/>
      <c r="BX321" s="174"/>
      <c r="BY321" s="174"/>
      <c r="BZ321" s="174"/>
      <c r="CA321" s="174"/>
    </row>
    <row r="322" spans="2:79" ht="14.45">
      <c r="B322" s="2"/>
      <c r="C322" s="2"/>
      <c r="D322" s="2"/>
      <c r="BP322" s="174"/>
      <c r="BQ322" s="174"/>
      <c r="BR322" s="174"/>
      <c r="BS322" s="174"/>
      <c r="BT322" s="174"/>
      <c r="BU322" s="174"/>
      <c r="BV322" s="174"/>
      <c r="BW322" s="174"/>
      <c r="BX322" s="174"/>
      <c r="BY322" s="174"/>
      <c r="BZ322" s="174"/>
      <c r="CA322" s="174"/>
    </row>
    <row r="323" spans="2:79" ht="14.45">
      <c r="B323" s="2"/>
      <c r="C323" s="2"/>
      <c r="D323" s="2"/>
      <c r="BP323" s="174"/>
      <c r="BQ323" s="174"/>
      <c r="BR323" s="174"/>
      <c r="BS323" s="174"/>
      <c r="BT323" s="174"/>
      <c r="BU323" s="174"/>
      <c r="BV323" s="174"/>
      <c r="BW323" s="174"/>
      <c r="BX323" s="174"/>
      <c r="BY323" s="174"/>
      <c r="BZ323" s="174"/>
      <c r="CA323" s="174"/>
    </row>
    <row r="324" spans="2:79" ht="14.45">
      <c r="B324" s="2"/>
      <c r="C324" s="2"/>
      <c r="D324" s="2"/>
      <c r="BP324" s="174"/>
      <c r="BQ324" s="174"/>
      <c r="BR324" s="174"/>
      <c r="BS324" s="174"/>
      <c r="BT324" s="174"/>
      <c r="BU324" s="174"/>
      <c r="BV324" s="174"/>
      <c r="BW324" s="174"/>
      <c r="BX324" s="174"/>
      <c r="BY324" s="174"/>
      <c r="BZ324" s="174"/>
      <c r="CA324" s="174"/>
    </row>
    <row r="325" spans="2:79" ht="14.45">
      <c r="B325" s="2"/>
      <c r="C325" s="2"/>
      <c r="D325" s="2"/>
      <c r="BP325" s="174"/>
      <c r="BQ325" s="174"/>
      <c r="BR325" s="174"/>
      <c r="BS325" s="174"/>
      <c r="BT325" s="174"/>
      <c r="BU325" s="174"/>
      <c r="BV325" s="174"/>
      <c r="BW325" s="174"/>
      <c r="BX325" s="174"/>
      <c r="BY325" s="174"/>
      <c r="BZ325" s="174"/>
      <c r="CA325" s="174"/>
    </row>
    <row r="326" spans="2:79" ht="14.45">
      <c r="B326" s="2"/>
      <c r="C326" s="2"/>
      <c r="D326" s="2"/>
      <c r="BP326" s="174"/>
      <c r="BQ326" s="174"/>
      <c r="BR326" s="174"/>
      <c r="BS326" s="174"/>
      <c r="BT326" s="174"/>
      <c r="BU326" s="174"/>
      <c r="BV326" s="174"/>
      <c r="BW326" s="174"/>
      <c r="BX326" s="174"/>
      <c r="BY326" s="174"/>
      <c r="BZ326" s="174"/>
      <c r="CA326" s="174"/>
    </row>
    <row r="327" spans="2:79" ht="14.45">
      <c r="B327" s="2"/>
      <c r="C327" s="2"/>
      <c r="D327" s="2"/>
      <c r="BP327" s="174"/>
      <c r="BQ327" s="174"/>
      <c r="BR327" s="174"/>
      <c r="BS327" s="174"/>
      <c r="BT327" s="174"/>
      <c r="BU327" s="174"/>
      <c r="BV327" s="174"/>
      <c r="BW327" s="174"/>
      <c r="BX327" s="174"/>
      <c r="BY327" s="174"/>
      <c r="BZ327" s="174"/>
      <c r="CA327" s="174"/>
    </row>
    <row r="328" spans="2:79" ht="14.45">
      <c r="B328" s="2"/>
      <c r="C328" s="2"/>
      <c r="D328" s="2"/>
      <c r="BP328" s="174"/>
      <c r="BQ328" s="174"/>
      <c r="BR328" s="174"/>
      <c r="BS328" s="174"/>
      <c r="BT328" s="174"/>
      <c r="BU328" s="174"/>
      <c r="BV328" s="174"/>
      <c r="BW328" s="174"/>
      <c r="BX328" s="174"/>
      <c r="BY328" s="174"/>
      <c r="BZ328" s="174"/>
      <c r="CA328" s="174"/>
    </row>
    <row r="329" spans="2:79" ht="14.45">
      <c r="B329" s="2"/>
      <c r="C329" s="2"/>
      <c r="D329" s="2"/>
      <c r="BP329" s="174"/>
      <c r="BQ329" s="174"/>
      <c r="BR329" s="174"/>
      <c r="BS329" s="174"/>
      <c r="BT329" s="174"/>
      <c r="BU329" s="174"/>
      <c r="BV329" s="174"/>
      <c r="BW329" s="174"/>
      <c r="BX329" s="174"/>
      <c r="BY329" s="174"/>
      <c r="BZ329" s="174"/>
      <c r="CA329" s="174"/>
    </row>
    <row r="330" spans="2:79" ht="14.45">
      <c r="B330" s="2"/>
      <c r="C330" s="2"/>
      <c r="D330" s="2"/>
      <c r="BP330" s="174"/>
      <c r="BQ330" s="174"/>
      <c r="BR330" s="174"/>
      <c r="BS330" s="174"/>
      <c r="BT330" s="174"/>
      <c r="BU330" s="174"/>
      <c r="BV330" s="174"/>
      <c r="BW330" s="174"/>
      <c r="BX330" s="174"/>
      <c r="BY330" s="174"/>
      <c r="BZ330" s="174"/>
      <c r="CA330" s="174"/>
    </row>
    <row r="331" spans="2:79" ht="14.45">
      <c r="B331" s="2"/>
      <c r="C331" s="2"/>
      <c r="D331" s="2"/>
      <c r="BP331" s="174"/>
      <c r="BQ331" s="174"/>
      <c r="BR331" s="174"/>
      <c r="BS331" s="174"/>
      <c r="BT331" s="174"/>
      <c r="BU331" s="174"/>
      <c r="BV331" s="174"/>
      <c r="BW331" s="174"/>
      <c r="BX331" s="174"/>
      <c r="BY331" s="174"/>
      <c r="BZ331" s="174"/>
      <c r="CA331" s="174"/>
    </row>
    <row r="332" spans="2:79" ht="14.45">
      <c r="B332" s="2"/>
      <c r="C332" s="2"/>
      <c r="D332" s="2"/>
      <c r="BP332" s="174"/>
      <c r="BQ332" s="174"/>
      <c r="BR332" s="174"/>
      <c r="BS332" s="174"/>
      <c r="BT332" s="174"/>
      <c r="BU332" s="174"/>
      <c r="BV332" s="174"/>
      <c r="BW332" s="174"/>
      <c r="BX332" s="174"/>
      <c r="BY332" s="174"/>
      <c r="BZ332" s="174"/>
      <c r="CA332" s="174"/>
    </row>
    <row r="333" spans="2:79" ht="14.45">
      <c r="B333" s="2"/>
      <c r="C333" s="2"/>
      <c r="D333" s="2"/>
      <c r="BP333" s="174"/>
      <c r="BQ333" s="174"/>
      <c r="BR333" s="174"/>
      <c r="BS333" s="174"/>
      <c r="BT333" s="174"/>
      <c r="BU333" s="174"/>
      <c r="BV333" s="174"/>
      <c r="BW333" s="174"/>
      <c r="BX333" s="174"/>
      <c r="BY333" s="174"/>
      <c r="BZ333" s="174"/>
      <c r="CA333" s="174"/>
    </row>
    <row r="334" spans="2:79" ht="14.45">
      <c r="B334" s="2"/>
      <c r="C334" s="2"/>
      <c r="D334" s="2"/>
      <c r="BP334" s="174"/>
      <c r="BQ334" s="174"/>
      <c r="BR334" s="174"/>
      <c r="BS334" s="174"/>
      <c r="BT334" s="174"/>
      <c r="BU334" s="174"/>
      <c r="BV334" s="174"/>
      <c r="BW334" s="174"/>
      <c r="BX334" s="174"/>
      <c r="BY334" s="174"/>
      <c r="BZ334" s="174"/>
      <c r="CA334" s="174"/>
    </row>
    <row r="335" spans="2:79" ht="14.45">
      <c r="B335" s="2"/>
      <c r="C335" s="2"/>
      <c r="D335" s="2"/>
      <c r="BP335" s="174"/>
      <c r="BQ335" s="174"/>
      <c r="BR335" s="174"/>
      <c r="BS335" s="174"/>
      <c r="BT335" s="174"/>
      <c r="BU335" s="174"/>
      <c r="BV335" s="174"/>
      <c r="BW335" s="174"/>
      <c r="BX335" s="174"/>
      <c r="BY335" s="174"/>
      <c r="BZ335" s="174"/>
      <c r="CA335" s="174"/>
    </row>
    <row r="336" spans="2:79" ht="14.45">
      <c r="B336" s="2"/>
      <c r="C336" s="2"/>
      <c r="D336" s="2"/>
      <c r="BP336" s="174"/>
      <c r="BQ336" s="174"/>
      <c r="BR336" s="174"/>
      <c r="BS336" s="174"/>
      <c r="BT336" s="174"/>
      <c r="BU336" s="174"/>
      <c r="BV336" s="174"/>
      <c r="BW336" s="174"/>
      <c r="BX336" s="174"/>
      <c r="BY336" s="174"/>
      <c r="BZ336" s="174"/>
      <c r="CA336" s="174"/>
    </row>
    <row r="337" spans="2:79" ht="14.45">
      <c r="B337" s="2"/>
      <c r="C337" s="2"/>
      <c r="D337" s="2"/>
      <c r="BP337" s="174"/>
      <c r="BQ337" s="174"/>
      <c r="BR337" s="174"/>
      <c r="BS337" s="174"/>
      <c r="BT337" s="174"/>
      <c r="BU337" s="174"/>
      <c r="BV337" s="174"/>
      <c r="BW337" s="174"/>
      <c r="BX337" s="174"/>
      <c r="BY337" s="174"/>
      <c r="BZ337" s="174"/>
      <c r="CA337" s="174"/>
    </row>
    <row r="338" spans="2:79" ht="14.45">
      <c r="B338" s="2"/>
      <c r="C338" s="2"/>
      <c r="D338" s="2"/>
      <c r="BP338" s="174"/>
      <c r="BQ338" s="174"/>
      <c r="BR338" s="174"/>
      <c r="BS338" s="174"/>
      <c r="BT338" s="174"/>
      <c r="BU338" s="174"/>
      <c r="BV338" s="174"/>
      <c r="BW338" s="174"/>
      <c r="BX338" s="174"/>
      <c r="BY338" s="174"/>
      <c r="BZ338" s="174"/>
      <c r="CA338" s="174"/>
    </row>
    <row r="339" spans="2:79" ht="14.45">
      <c r="B339" s="2"/>
      <c r="C339" s="2"/>
      <c r="D339" s="2"/>
      <c r="BP339" s="174"/>
      <c r="BQ339" s="174"/>
      <c r="BR339" s="174"/>
      <c r="BS339" s="174"/>
      <c r="BT339" s="174"/>
      <c r="BU339" s="174"/>
      <c r="BV339" s="174"/>
      <c r="BW339" s="174"/>
      <c r="BX339" s="174"/>
      <c r="BY339" s="174"/>
      <c r="BZ339" s="174"/>
      <c r="CA339" s="174"/>
    </row>
    <row r="340" spans="2:79" ht="14.45">
      <c r="B340" s="2"/>
      <c r="C340" s="2"/>
      <c r="D340" s="2"/>
      <c r="BP340" s="174"/>
      <c r="BQ340" s="174"/>
      <c r="BR340" s="174"/>
      <c r="BS340" s="174"/>
      <c r="BT340" s="174"/>
      <c r="BU340" s="174"/>
      <c r="BV340" s="174"/>
      <c r="BW340" s="174"/>
      <c r="BX340" s="174"/>
      <c r="BY340" s="174"/>
      <c r="BZ340" s="174"/>
      <c r="CA340" s="174"/>
    </row>
    <row r="341" spans="2:79" ht="14.45">
      <c r="B341" s="2"/>
      <c r="C341" s="2"/>
      <c r="D341" s="2"/>
      <c r="BP341" s="174"/>
      <c r="BQ341" s="174"/>
      <c r="BR341" s="174"/>
      <c r="BS341" s="174"/>
      <c r="BT341" s="174"/>
      <c r="BU341" s="174"/>
      <c r="BV341" s="174"/>
      <c r="BW341" s="174"/>
      <c r="BX341" s="174"/>
      <c r="BY341" s="174"/>
      <c r="BZ341" s="174"/>
      <c r="CA341" s="174"/>
    </row>
    <row r="342" spans="2:79" ht="14.45">
      <c r="B342" s="2"/>
      <c r="C342" s="2"/>
      <c r="D342" s="2"/>
      <c r="BP342" s="174"/>
      <c r="BQ342" s="174"/>
      <c r="BR342" s="174"/>
      <c r="BS342" s="174"/>
      <c r="BT342" s="174"/>
      <c r="BU342" s="174"/>
      <c r="BV342" s="174"/>
      <c r="BW342" s="174"/>
      <c r="BX342" s="174"/>
      <c r="BY342" s="174"/>
      <c r="BZ342" s="174"/>
      <c r="CA342" s="174"/>
    </row>
    <row r="343" spans="2:79" ht="14.45">
      <c r="B343" s="2"/>
      <c r="C343" s="2"/>
      <c r="D343" s="2"/>
      <c r="BP343" s="174"/>
      <c r="BQ343" s="174"/>
      <c r="BR343" s="174"/>
      <c r="BS343" s="174"/>
      <c r="BT343" s="174"/>
      <c r="BU343" s="174"/>
      <c r="BV343" s="174"/>
      <c r="BW343" s="174"/>
      <c r="BX343" s="174"/>
      <c r="BY343" s="174"/>
      <c r="BZ343" s="174"/>
      <c r="CA343" s="174"/>
    </row>
    <row r="344" spans="2:79" ht="14.45">
      <c r="B344" s="2"/>
      <c r="C344" s="2"/>
      <c r="D344" s="2"/>
      <c r="BP344" s="174"/>
      <c r="BQ344" s="174"/>
      <c r="BR344" s="174"/>
      <c r="BS344" s="174"/>
      <c r="BT344" s="174"/>
      <c r="BU344" s="174"/>
      <c r="BV344" s="174"/>
      <c r="BW344" s="174"/>
      <c r="BX344" s="174"/>
      <c r="BY344" s="174"/>
      <c r="BZ344" s="174"/>
      <c r="CA344" s="174"/>
    </row>
    <row r="345" spans="2:79" ht="14.45">
      <c r="B345" s="2"/>
      <c r="C345" s="2"/>
      <c r="D345" s="2"/>
      <c r="BP345" s="174"/>
      <c r="BQ345" s="174"/>
      <c r="BR345" s="174"/>
      <c r="BS345" s="174"/>
      <c r="BT345" s="174"/>
      <c r="BU345" s="174"/>
      <c r="BV345" s="174"/>
      <c r="BW345" s="174"/>
      <c r="BX345" s="174"/>
      <c r="BY345" s="174"/>
      <c r="BZ345" s="174"/>
      <c r="CA345" s="174"/>
    </row>
    <row r="346" spans="2:79" ht="14.45">
      <c r="B346" s="2"/>
      <c r="C346" s="2"/>
      <c r="D346" s="2"/>
      <c r="BP346" s="174"/>
      <c r="BQ346" s="174"/>
      <c r="BR346" s="174"/>
      <c r="BS346" s="174"/>
      <c r="BT346" s="174"/>
      <c r="BU346" s="174"/>
      <c r="BV346" s="174"/>
      <c r="BW346" s="174"/>
      <c r="BX346" s="174"/>
      <c r="BY346" s="174"/>
      <c r="BZ346" s="174"/>
      <c r="CA346" s="174"/>
    </row>
    <row r="347" spans="2:79" ht="14.45">
      <c r="B347" s="2"/>
      <c r="C347" s="2"/>
      <c r="D347" s="2"/>
      <c r="BP347" s="174"/>
      <c r="BQ347" s="174"/>
      <c r="BR347" s="174"/>
      <c r="BS347" s="174"/>
      <c r="BT347" s="174"/>
      <c r="BU347" s="174"/>
      <c r="BV347" s="174"/>
      <c r="BW347" s="174"/>
      <c r="BX347" s="174"/>
      <c r="BY347" s="174"/>
      <c r="BZ347" s="174"/>
      <c r="CA347" s="174"/>
    </row>
    <row r="348" spans="2:79" ht="14.45">
      <c r="B348" s="2"/>
      <c r="C348" s="2"/>
      <c r="D348" s="2"/>
      <c r="BP348" s="174"/>
      <c r="BQ348" s="174"/>
      <c r="BR348" s="174"/>
      <c r="BS348" s="174"/>
      <c r="BT348" s="174"/>
      <c r="BU348" s="174"/>
      <c r="BV348" s="174"/>
      <c r="BW348" s="174"/>
      <c r="BX348" s="174"/>
      <c r="BY348" s="174"/>
      <c r="BZ348" s="174"/>
      <c r="CA348" s="174"/>
    </row>
    <row r="349" spans="2:79" ht="14.45">
      <c r="B349" s="2"/>
      <c r="C349" s="2"/>
      <c r="D349" s="2"/>
      <c r="BP349" s="174"/>
      <c r="BQ349" s="174"/>
      <c r="BR349" s="174"/>
      <c r="BS349" s="174"/>
      <c r="BT349" s="174"/>
      <c r="BU349" s="174"/>
      <c r="BV349" s="174"/>
      <c r="BW349" s="174"/>
      <c r="BX349" s="174"/>
      <c r="BY349" s="174"/>
      <c r="BZ349" s="174"/>
      <c r="CA349" s="174"/>
    </row>
    <row r="350" spans="2:79" ht="14.45">
      <c r="B350" s="2"/>
      <c r="C350" s="2"/>
      <c r="D350" s="2"/>
      <c r="BP350" s="174"/>
      <c r="BQ350" s="174"/>
      <c r="BR350" s="174"/>
      <c r="BS350" s="174"/>
      <c r="BT350" s="174"/>
      <c r="BU350" s="174"/>
      <c r="BV350" s="174"/>
      <c r="BW350" s="174"/>
      <c r="BX350" s="174"/>
      <c r="BY350" s="174"/>
      <c r="BZ350" s="174"/>
      <c r="CA350" s="174"/>
    </row>
    <row r="351" spans="2:79" ht="14.45">
      <c r="B351" s="2"/>
      <c r="C351" s="2"/>
      <c r="D351" s="2"/>
      <c r="BP351" s="174"/>
      <c r="BQ351" s="174"/>
      <c r="BR351" s="174"/>
      <c r="BS351" s="174"/>
      <c r="BT351" s="174"/>
      <c r="BU351" s="174"/>
      <c r="BV351" s="174"/>
      <c r="BW351" s="174"/>
      <c r="BX351" s="174"/>
      <c r="BY351" s="174"/>
      <c r="BZ351" s="174"/>
      <c r="CA351" s="174"/>
    </row>
    <row r="352" spans="2:79" ht="14.45">
      <c r="B352" s="2"/>
      <c r="C352" s="2"/>
      <c r="D352" s="2"/>
      <c r="BP352" s="174"/>
      <c r="BQ352" s="174"/>
      <c r="BR352" s="174"/>
      <c r="BS352" s="174"/>
      <c r="BT352" s="174"/>
      <c r="BU352" s="174"/>
      <c r="BV352" s="174"/>
      <c r="BW352" s="174"/>
      <c r="BX352" s="174"/>
      <c r="BY352" s="174"/>
      <c r="BZ352" s="174"/>
      <c r="CA352" s="174"/>
    </row>
    <row r="353" spans="2:79" ht="14.45">
      <c r="B353" s="2"/>
      <c r="C353" s="2"/>
      <c r="D353" s="2"/>
      <c r="BP353" s="174"/>
      <c r="BQ353" s="174"/>
      <c r="BR353" s="174"/>
      <c r="BS353" s="174"/>
      <c r="BT353" s="174"/>
      <c r="BU353" s="174"/>
      <c r="BV353" s="174"/>
      <c r="BW353" s="174"/>
      <c r="BX353" s="174"/>
      <c r="BY353" s="174"/>
      <c r="BZ353" s="174"/>
      <c r="CA353" s="174"/>
    </row>
    <row r="354" spans="2:79" ht="14.45">
      <c r="B354" s="2"/>
      <c r="C354" s="2"/>
      <c r="D354" s="2"/>
      <c r="BP354" s="174"/>
      <c r="BQ354" s="174"/>
      <c r="BR354" s="174"/>
      <c r="BS354" s="174"/>
      <c r="BT354" s="174"/>
      <c r="BU354" s="174"/>
      <c r="BV354" s="174"/>
      <c r="BW354" s="174"/>
      <c r="BX354" s="174"/>
      <c r="BY354" s="174"/>
      <c r="BZ354" s="174"/>
      <c r="CA354" s="174"/>
    </row>
    <row r="355" spans="2:79" ht="14.45">
      <c r="B355" s="2"/>
      <c r="C355" s="2"/>
      <c r="D355" s="2"/>
      <c r="BP355" s="174"/>
      <c r="BQ355" s="174"/>
      <c r="BR355" s="174"/>
      <c r="BS355" s="174"/>
      <c r="BT355" s="174"/>
      <c r="BU355" s="174"/>
      <c r="BV355" s="174"/>
      <c r="BW355" s="174"/>
      <c r="BX355" s="174"/>
      <c r="BY355" s="174"/>
      <c r="BZ355" s="174"/>
      <c r="CA355" s="174"/>
    </row>
    <row r="356" spans="2:79" ht="14.45">
      <c r="B356" s="2"/>
      <c r="C356" s="2"/>
      <c r="D356" s="2"/>
      <c r="BP356" s="174"/>
      <c r="BQ356" s="174"/>
      <c r="BR356" s="174"/>
      <c r="BS356" s="174"/>
      <c r="BT356" s="174"/>
      <c r="BU356" s="174"/>
      <c r="BV356" s="174"/>
      <c r="BW356" s="174"/>
      <c r="BX356" s="174"/>
      <c r="BY356" s="174"/>
      <c r="BZ356" s="174"/>
      <c r="CA356" s="174"/>
    </row>
    <row r="357" spans="2:79" ht="14.45">
      <c r="B357" s="2"/>
      <c r="C357" s="2"/>
      <c r="D357" s="2"/>
      <c r="BP357" s="174"/>
      <c r="BQ357" s="174"/>
      <c r="BR357" s="174"/>
      <c r="BS357" s="174"/>
      <c r="BT357" s="174"/>
      <c r="BU357" s="174"/>
      <c r="BV357" s="174"/>
      <c r="BW357" s="174"/>
      <c r="BX357" s="174"/>
      <c r="BY357" s="174"/>
      <c r="BZ357" s="174"/>
      <c r="CA357" s="174"/>
    </row>
    <row r="358" spans="2:79" ht="14.45">
      <c r="B358" s="2"/>
      <c r="C358" s="2"/>
      <c r="D358" s="2"/>
      <c r="BP358" s="174"/>
      <c r="BQ358" s="174"/>
      <c r="BR358" s="174"/>
      <c r="BS358" s="174"/>
      <c r="BT358" s="174"/>
      <c r="BU358" s="174"/>
      <c r="BV358" s="174"/>
      <c r="BW358" s="174"/>
      <c r="BX358" s="174"/>
      <c r="BY358" s="174"/>
      <c r="BZ358" s="174"/>
      <c r="CA358" s="174"/>
    </row>
    <row r="359" spans="2:79" ht="14.45">
      <c r="B359" s="2"/>
      <c r="C359" s="2"/>
      <c r="D359" s="2"/>
      <c r="BP359" s="174"/>
      <c r="BQ359" s="174"/>
      <c r="BR359" s="174"/>
      <c r="BS359" s="174"/>
      <c r="BT359" s="174"/>
      <c r="BU359" s="174"/>
      <c r="BV359" s="174"/>
      <c r="BW359" s="174"/>
      <c r="BX359" s="174"/>
      <c r="BY359" s="174"/>
      <c r="BZ359" s="174"/>
      <c r="CA359" s="174"/>
    </row>
    <row r="360" spans="2:79" ht="14.45">
      <c r="B360" s="2"/>
      <c r="C360" s="2"/>
      <c r="D360" s="2"/>
      <c r="BP360" s="174"/>
      <c r="BQ360" s="174"/>
      <c r="BR360" s="174"/>
      <c r="BS360" s="174"/>
      <c r="BT360" s="174"/>
      <c r="BU360" s="174"/>
      <c r="BV360" s="174"/>
      <c r="BW360" s="174"/>
      <c r="BX360" s="174"/>
      <c r="BY360" s="174"/>
      <c r="BZ360" s="174"/>
      <c r="CA360" s="174"/>
    </row>
    <row r="361" spans="2:79" ht="14.45">
      <c r="B361" s="2"/>
      <c r="C361" s="2"/>
      <c r="D361" s="2"/>
      <c r="BP361" s="174"/>
      <c r="BQ361" s="174"/>
      <c r="BR361" s="174"/>
      <c r="BS361" s="174"/>
      <c r="BT361" s="174"/>
      <c r="BU361" s="174"/>
      <c r="BV361" s="174"/>
      <c r="BW361" s="174"/>
      <c r="BX361" s="174"/>
      <c r="BY361" s="174"/>
      <c r="BZ361" s="174"/>
      <c r="CA361" s="174"/>
    </row>
    <row r="362" spans="2:79" ht="14.45">
      <c r="B362" s="2"/>
      <c r="C362" s="2"/>
      <c r="D362" s="2"/>
      <c r="BP362" s="174"/>
      <c r="BQ362" s="174"/>
      <c r="BR362" s="174"/>
      <c r="BS362" s="174"/>
      <c r="BT362" s="174"/>
      <c r="BU362" s="174"/>
      <c r="BV362" s="174"/>
      <c r="BW362" s="174"/>
      <c r="BX362" s="174"/>
      <c r="BY362" s="174"/>
      <c r="BZ362" s="174"/>
      <c r="CA362" s="174"/>
    </row>
    <row r="363" spans="2:79" ht="14.45">
      <c r="B363" s="2"/>
      <c r="C363" s="2"/>
      <c r="D363" s="2"/>
      <c r="BP363" s="174"/>
      <c r="BQ363" s="174"/>
      <c r="BR363" s="174"/>
      <c r="BS363" s="174"/>
      <c r="BT363" s="174"/>
      <c r="BU363" s="174"/>
      <c r="BV363" s="174"/>
      <c r="BW363" s="174"/>
      <c r="BX363" s="174"/>
      <c r="BY363" s="174"/>
      <c r="BZ363" s="174"/>
      <c r="CA363" s="174"/>
    </row>
    <row r="364" spans="2:79" ht="14.45">
      <c r="B364" s="2"/>
      <c r="C364" s="2"/>
      <c r="D364" s="2"/>
      <c r="BP364" s="174"/>
      <c r="BQ364" s="174"/>
      <c r="BR364" s="174"/>
      <c r="BS364" s="174"/>
      <c r="BT364" s="174"/>
      <c r="BU364" s="174"/>
      <c r="BV364" s="174"/>
      <c r="BW364" s="174"/>
      <c r="BX364" s="174"/>
      <c r="BY364" s="174"/>
      <c r="BZ364" s="174"/>
      <c r="CA364" s="174"/>
    </row>
    <row r="365" spans="2:79" ht="14.45">
      <c r="B365" s="2"/>
      <c r="C365" s="2"/>
      <c r="D365" s="2"/>
      <c r="BP365" s="174"/>
      <c r="BQ365" s="174"/>
      <c r="BR365" s="174"/>
      <c r="BS365" s="174"/>
      <c r="BT365" s="174"/>
      <c r="BU365" s="174"/>
      <c r="BV365" s="174"/>
      <c r="BW365" s="174"/>
      <c r="BX365" s="174"/>
      <c r="BY365" s="174"/>
      <c r="BZ365" s="174"/>
      <c r="CA365" s="174"/>
    </row>
    <row r="366" spans="2:79" ht="14.45">
      <c r="B366" s="2"/>
      <c r="C366" s="2"/>
      <c r="D366" s="2"/>
      <c r="BP366" s="174"/>
      <c r="BQ366" s="174"/>
      <c r="BR366" s="174"/>
      <c r="BS366" s="174"/>
      <c r="BT366" s="174"/>
      <c r="BU366" s="174"/>
      <c r="BV366" s="174"/>
      <c r="BW366" s="174"/>
      <c r="BX366" s="174"/>
      <c r="BY366" s="174"/>
      <c r="BZ366" s="174"/>
      <c r="CA366" s="174"/>
    </row>
    <row r="367" spans="2:79" ht="14.45">
      <c r="B367" s="2"/>
      <c r="C367" s="2"/>
      <c r="D367" s="2"/>
      <c r="BP367" s="174"/>
      <c r="BQ367" s="174"/>
      <c r="BR367" s="174"/>
      <c r="BS367" s="174"/>
      <c r="BT367" s="174"/>
      <c r="BU367" s="174"/>
      <c r="BV367" s="174"/>
      <c r="BW367" s="174"/>
      <c r="BX367" s="174"/>
      <c r="BY367" s="174"/>
      <c r="BZ367" s="174"/>
      <c r="CA367" s="174"/>
    </row>
    <row r="368" spans="2:79" ht="14.45">
      <c r="B368" s="2"/>
      <c r="C368" s="2"/>
      <c r="D368" s="2"/>
      <c r="BP368" s="174"/>
      <c r="BQ368" s="174"/>
      <c r="BR368" s="174"/>
      <c r="BS368" s="174"/>
      <c r="BT368" s="174"/>
      <c r="BU368" s="174"/>
      <c r="BV368" s="174"/>
      <c r="BW368" s="174"/>
      <c r="BX368" s="174"/>
      <c r="BY368" s="174"/>
      <c r="BZ368" s="174"/>
      <c r="CA368" s="174"/>
    </row>
    <row r="369" spans="2:79" ht="14.45">
      <c r="B369" s="2"/>
      <c r="C369" s="2"/>
      <c r="D369" s="2"/>
      <c r="BP369" s="174"/>
      <c r="BQ369" s="174"/>
      <c r="BR369" s="174"/>
      <c r="BS369" s="174"/>
      <c r="BT369" s="174"/>
      <c r="BU369" s="174"/>
      <c r="BV369" s="174"/>
      <c r="BW369" s="174"/>
      <c r="BX369" s="174"/>
      <c r="BY369" s="174"/>
      <c r="BZ369" s="174"/>
      <c r="CA369" s="174"/>
    </row>
    <row r="370" spans="2:79" ht="14.45">
      <c r="B370" s="2"/>
      <c r="C370" s="2"/>
      <c r="D370" s="2"/>
      <c r="BP370" s="174"/>
      <c r="BQ370" s="174"/>
      <c r="BR370" s="174"/>
      <c r="BS370" s="174"/>
      <c r="BT370" s="174"/>
      <c r="BU370" s="174"/>
      <c r="BV370" s="174"/>
      <c r="BW370" s="174"/>
      <c r="BX370" s="174"/>
      <c r="BY370" s="174"/>
      <c r="BZ370" s="174"/>
      <c r="CA370" s="174"/>
    </row>
    <row r="371" spans="2:79" ht="14.45">
      <c r="B371" s="2"/>
      <c r="C371" s="2"/>
      <c r="D371" s="2"/>
      <c r="BP371" s="174"/>
      <c r="BQ371" s="174"/>
      <c r="BR371" s="174"/>
      <c r="BS371" s="174"/>
      <c r="BT371" s="174"/>
      <c r="BU371" s="174"/>
      <c r="BV371" s="174"/>
      <c r="BW371" s="174"/>
      <c r="BX371" s="174"/>
      <c r="BY371" s="174"/>
      <c r="BZ371" s="174"/>
      <c r="CA371" s="174"/>
    </row>
    <row r="372" spans="2:79" ht="14.45">
      <c r="B372" s="2"/>
      <c r="C372" s="2"/>
      <c r="D372" s="2"/>
      <c r="BP372" s="174"/>
      <c r="BQ372" s="174"/>
      <c r="BR372" s="174"/>
      <c r="BS372" s="174"/>
      <c r="BT372" s="174"/>
      <c r="BU372" s="174"/>
      <c r="BV372" s="174"/>
      <c r="BW372" s="174"/>
      <c r="BX372" s="174"/>
      <c r="BY372" s="174"/>
      <c r="BZ372" s="174"/>
      <c r="CA372" s="174"/>
    </row>
    <row r="373" spans="2:79" ht="14.45">
      <c r="B373" s="2"/>
      <c r="C373" s="2"/>
      <c r="D373" s="2"/>
      <c r="BP373" s="174"/>
      <c r="BQ373" s="174"/>
      <c r="BR373" s="174"/>
      <c r="BS373" s="174"/>
      <c r="BT373" s="174"/>
      <c r="BU373" s="174"/>
      <c r="BV373" s="174"/>
      <c r="BW373" s="174"/>
      <c r="BX373" s="174"/>
      <c r="BY373" s="174"/>
      <c r="BZ373" s="174"/>
      <c r="CA373" s="174"/>
    </row>
    <row r="374" spans="2:79" ht="14.45">
      <c r="B374" s="2"/>
      <c r="C374" s="2"/>
      <c r="D374" s="2"/>
      <c r="BP374" s="174"/>
      <c r="BQ374" s="174"/>
      <c r="BR374" s="174"/>
      <c r="BS374" s="174"/>
      <c r="BT374" s="174"/>
      <c r="BU374" s="174"/>
      <c r="BV374" s="174"/>
      <c r="BW374" s="174"/>
      <c r="BX374" s="174"/>
      <c r="BY374" s="174"/>
      <c r="BZ374" s="174"/>
      <c r="CA374" s="174"/>
    </row>
    <row r="375" spans="2:79" ht="14.45">
      <c r="B375" s="2"/>
      <c r="C375" s="2"/>
      <c r="D375" s="2"/>
      <c r="BP375" s="174"/>
      <c r="BQ375" s="174"/>
      <c r="BR375" s="174"/>
      <c r="BS375" s="174"/>
      <c r="BT375" s="174"/>
      <c r="BU375" s="174"/>
      <c r="BV375" s="174"/>
      <c r="BW375" s="174"/>
      <c r="BX375" s="174"/>
      <c r="BY375" s="174"/>
      <c r="BZ375" s="174"/>
      <c r="CA375" s="174"/>
    </row>
    <row r="376" spans="2:79" ht="14.45">
      <c r="B376" s="2"/>
      <c r="C376" s="2"/>
      <c r="D376" s="2"/>
      <c r="BP376" s="174"/>
      <c r="BQ376" s="174"/>
      <c r="BR376" s="174"/>
      <c r="BS376" s="174"/>
      <c r="BT376" s="174"/>
      <c r="BU376" s="174"/>
      <c r="BV376" s="174"/>
      <c r="BW376" s="174"/>
      <c r="BX376" s="174"/>
      <c r="BY376" s="174"/>
      <c r="BZ376" s="174"/>
      <c r="CA376" s="174"/>
    </row>
    <row r="377" spans="2:79" ht="14.45">
      <c r="B377" s="2"/>
      <c r="C377" s="2"/>
      <c r="D377" s="2"/>
      <c r="BP377" s="174"/>
      <c r="BQ377" s="174"/>
      <c r="BR377" s="174"/>
      <c r="BS377" s="174"/>
      <c r="BT377" s="174"/>
      <c r="BU377" s="174"/>
      <c r="BV377" s="174"/>
      <c r="BW377" s="174"/>
      <c r="BX377" s="174"/>
      <c r="BY377" s="174"/>
      <c r="BZ377" s="174"/>
      <c r="CA377" s="174"/>
    </row>
    <row r="378" spans="2:79" ht="14.45">
      <c r="B378" s="2"/>
      <c r="C378" s="2"/>
      <c r="D378" s="2"/>
      <c r="BP378" s="174"/>
      <c r="BQ378" s="174"/>
      <c r="BR378" s="174"/>
      <c r="BS378" s="174"/>
      <c r="BT378" s="174"/>
      <c r="BU378" s="174"/>
      <c r="BV378" s="174"/>
      <c r="BW378" s="174"/>
      <c r="BX378" s="174"/>
      <c r="BY378" s="174"/>
      <c r="BZ378" s="174"/>
      <c r="CA378" s="174"/>
    </row>
    <row r="379" spans="2:79" ht="14.45">
      <c r="B379" s="2"/>
      <c r="C379" s="2"/>
      <c r="D379" s="2"/>
      <c r="BP379" s="174"/>
      <c r="BQ379" s="174"/>
      <c r="BR379" s="174"/>
      <c r="BS379" s="174"/>
      <c r="BT379" s="174"/>
      <c r="BU379" s="174"/>
      <c r="BV379" s="174"/>
      <c r="BW379" s="174"/>
      <c r="BX379" s="174"/>
      <c r="BY379" s="174"/>
      <c r="BZ379" s="174"/>
      <c r="CA379" s="174"/>
    </row>
    <row r="380" spans="2:79" ht="14.45">
      <c r="B380" s="2"/>
      <c r="C380" s="2"/>
      <c r="D380" s="2"/>
      <c r="BP380" s="174"/>
      <c r="BQ380" s="174"/>
      <c r="BR380" s="174"/>
      <c r="BS380" s="174"/>
      <c r="BT380" s="174"/>
      <c r="BU380" s="174"/>
      <c r="BV380" s="174"/>
      <c r="BW380" s="174"/>
      <c r="BX380" s="174"/>
      <c r="BY380" s="174"/>
      <c r="BZ380" s="174"/>
      <c r="CA380" s="174"/>
    </row>
    <row r="381" spans="2:79" ht="14.45">
      <c r="B381" s="2"/>
      <c r="C381" s="2"/>
      <c r="D381" s="2"/>
      <c r="BP381" s="174"/>
      <c r="BQ381" s="174"/>
      <c r="BR381" s="174"/>
      <c r="BS381" s="174"/>
      <c r="BT381" s="174"/>
      <c r="BU381" s="174"/>
      <c r="BV381" s="174"/>
      <c r="BW381" s="174"/>
      <c r="BX381" s="174"/>
      <c r="BY381" s="174"/>
      <c r="BZ381" s="174"/>
      <c r="CA381" s="174"/>
    </row>
    <row r="382" spans="2:79" ht="14.45">
      <c r="B382" s="2"/>
      <c r="C382" s="2"/>
      <c r="D382" s="2"/>
      <c r="BP382" s="174"/>
      <c r="BQ382" s="174"/>
      <c r="BR382" s="174"/>
      <c r="BS382" s="174"/>
      <c r="BT382" s="174"/>
      <c r="BU382" s="174"/>
      <c r="BV382" s="174"/>
      <c r="BW382" s="174"/>
      <c r="BX382" s="174"/>
      <c r="BY382" s="174"/>
      <c r="BZ382" s="174"/>
      <c r="CA382" s="174"/>
    </row>
    <row r="383" spans="2:79" ht="14.45">
      <c r="B383" s="2"/>
      <c r="C383" s="2"/>
      <c r="D383" s="2"/>
      <c r="BP383" s="174"/>
      <c r="BQ383" s="174"/>
      <c r="BR383" s="174"/>
      <c r="BS383" s="174"/>
      <c r="BT383" s="174"/>
      <c r="BU383" s="174"/>
      <c r="BV383" s="174"/>
      <c r="BW383" s="174"/>
      <c r="BX383" s="174"/>
      <c r="BY383" s="174"/>
      <c r="BZ383" s="174"/>
      <c r="CA383" s="174"/>
    </row>
    <row r="384" spans="2:79" ht="14.45">
      <c r="B384" s="2"/>
      <c r="C384" s="2"/>
      <c r="D384" s="2"/>
      <c r="BP384" s="174"/>
      <c r="BQ384" s="174"/>
      <c r="BR384" s="174"/>
      <c r="BS384" s="174"/>
      <c r="BT384" s="174"/>
      <c r="BU384" s="174"/>
      <c r="BV384" s="174"/>
      <c r="BW384" s="174"/>
      <c r="BX384" s="174"/>
      <c r="BY384" s="174"/>
      <c r="BZ384" s="174"/>
      <c r="CA384" s="174"/>
    </row>
    <row r="385" spans="2:79" ht="14.45">
      <c r="B385" s="2"/>
      <c r="C385" s="2"/>
      <c r="D385" s="2"/>
      <c r="BP385" s="174"/>
      <c r="BQ385" s="174"/>
      <c r="BR385" s="174"/>
      <c r="BS385" s="174"/>
      <c r="BT385" s="174"/>
      <c r="BU385" s="174"/>
      <c r="BV385" s="174"/>
      <c r="BW385" s="174"/>
      <c r="BX385" s="174"/>
      <c r="BY385" s="174"/>
      <c r="BZ385" s="174"/>
      <c r="CA385" s="174"/>
    </row>
    <row r="386" spans="2:79" ht="14.45">
      <c r="B386" s="2"/>
      <c r="C386" s="2"/>
      <c r="D386" s="2"/>
      <c r="BP386" s="174"/>
      <c r="BQ386" s="174"/>
      <c r="BR386" s="174"/>
      <c r="BS386" s="174"/>
      <c r="BT386" s="174"/>
      <c r="BU386" s="174"/>
      <c r="BV386" s="174"/>
      <c r="BW386" s="174"/>
      <c r="BX386" s="174"/>
      <c r="BY386" s="174"/>
      <c r="BZ386" s="174"/>
      <c r="CA386" s="174"/>
    </row>
    <row r="387" spans="2:79" ht="14.45">
      <c r="B387" s="2"/>
      <c r="C387" s="2"/>
      <c r="D387" s="2"/>
      <c r="BP387" s="174"/>
      <c r="BQ387" s="174"/>
      <c r="BR387" s="174"/>
      <c r="BS387" s="174"/>
      <c r="BT387" s="174"/>
      <c r="BU387" s="174"/>
      <c r="BV387" s="174"/>
      <c r="BW387" s="174"/>
      <c r="BX387" s="174"/>
      <c r="BY387" s="174"/>
      <c r="BZ387" s="174"/>
      <c r="CA387" s="174"/>
    </row>
    <row r="388" spans="2:79" ht="14.45">
      <c r="B388" s="2"/>
      <c r="C388" s="2"/>
      <c r="D388" s="2"/>
      <c r="BP388" s="174"/>
      <c r="BQ388" s="174"/>
      <c r="BR388" s="174"/>
      <c r="BS388" s="174"/>
      <c r="BT388" s="174"/>
      <c r="BU388" s="174"/>
      <c r="BV388" s="174"/>
      <c r="BW388" s="174"/>
      <c r="BX388" s="174"/>
      <c r="BY388" s="174"/>
      <c r="BZ388" s="174"/>
      <c r="CA388" s="174"/>
    </row>
    <row r="389" spans="2:79" ht="14.45">
      <c r="B389" s="2"/>
      <c r="C389" s="2"/>
      <c r="D389" s="2"/>
      <c r="BP389" s="174"/>
      <c r="BQ389" s="174"/>
      <c r="BR389" s="174"/>
      <c r="BS389" s="174"/>
      <c r="BT389" s="174"/>
      <c r="BU389" s="174"/>
      <c r="BV389" s="174"/>
      <c r="BW389" s="174"/>
      <c r="BX389" s="174"/>
      <c r="BY389" s="174"/>
      <c r="BZ389" s="174"/>
      <c r="CA389" s="174"/>
    </row>
    <row r="390" spans="2:79" ht="14.45">
      <c r="B390" s="2"/>
      <c r="C390" s="2"/>
      <c r="D390" s="2"/>
      <c r="BP390" s="174"/>
      <c r="BQ390" s="174"/>
      <c r="BR390" s="174"/>
      <c r="BS390" s="174"/>
      <c r="BT390" s="174"/>
      <c r="BU390" s="174"/>
      <c r="BV390" s="174"/>
      <c r="BW390" s="174"/>
      <c r="BX390" s="174"/>
      <c r="BY390" s="174"/>
      <c r="BZ390" s="174"/>
      <c r="CA390" s="174"/>
    </row>
    <row r="391" spans="2:79" ht="14.45">
      <c r="B391" s="2"/>
      <c r="C391" s="2"/>
      <c r="D391" s="2"/>
      <c r="BP391" s="174"/>
      <c r="BQ391" s="174"/>
      <c r="BR391" s="174"/>
      <c r="BS391" s="174"/>
      <c r="BT391" s="174"/>
      <c r="BU391" s="174"/>
      <c r="BV391" s="174"/>
      <c r="BW391" s="174"/>
      <c r="BX391" s="174"/>
      <c r="BY391" s="174"/>
      <c r="BZ391" s="174"/>
      <c r="CA391" s="174"/>
    </row>
    <row r="392" spans="2:79" ht="14.45">
      <c r="B392" s="2"/>
      <c r="C392" s="2"/>
      <c r="D392" s="2"/>
      <c r="BP392" s="174"/>
      <c r="BQ392" s="174"/>
      <c r="BR392" s="174"/>
      <c r="BS392" s="174"/>
      <c r="BT392" s="174"/>
      <c r="BU392" s="174"/>
      <c r="BV392" s="174"/>
      <c r="BW392" s="174"/>
      <c r="BX392" s="174"/>
      <c r="BY392" s="174"/>
      <c r="BZ392" s="174"/>
      <c r="CA392" s="174"/>
    </row>
    <row r="393" spans="2:79" ht="14.45">
      <c r="B393" s="2"/>
      <c r="C393" s="2"/>
      <c r="D393" s="2"/>
      <c r="BP393" s="174"/>
      <c r="BQ393" s="174"/>
      <c r="BR393" s="174"/>
      <c r="BS393" s="174"/>
      <c r="BT393" s="174"/>
      <c r="BU393" s="174"/>
      <c r="BV393" s="174"/>
      <c r="BW393" s="174"/>
      <c r="BX393" s="174"/>
      <c r="BY393" s="174"/>
      <c r="BZ393" s="174"/>
      <c r="CA393" s="174"/>
    </row>
    <row r="394" spans="2:79" ht="14.45">
      <c r="B394" s="2"/>
      <c r="C394" s="2"/>
      <c r="D394" s="2"/>
      <c r="BP394" s="174"/>
      <c r="BQ394" s="174"/>
      <c r="BR394" s="174"/>
      <c r="BS394" s="174"/>
      <c r="BT394" s="174"/>
      <c r="BU394" s="174"/>
      <c r="BV394" s="174"/>
      <c r="BW394" s="174"/>
      <c r="BX394" s="174"/>
      <c r="BY394" s="174"/>
      <c r="BZ394" s="174"/>
      <c r="CA394" s="174"/>
    </row>
    <row r="395" spans="2:79" ht="14.45">
      <c r="B395" s="2"/>
      <c r="C395" s="2"/>
      <c r="D395" s="2"/>
      <c r="BP395" s="174"/>
      <c r="BQ395" s="174"/>
      <c r="BR395" s="174"/>
      <c r="BS395" s="174"/>
      <c r="BT395" s="174"/>
      <c r="BU395" s="174"/>
      <c r="BV395" s="174"/>
      <c r="BW395" s="174"/>
      <c r="BX395" s="174"/>
      <c r="BY395" s="174"/>
      <c r="BZ395" s="174"/>
      <c r="CA395" s="174"/>
    </row>
    <row r="396" spans="2:79" ht="14.45">
      <c r="B396" s="2"/>
      <c r="C396" s="2"/>
      <c r="D396" s="2"/>
      <c r="BP396" s="174"/>
      <c r="BQ396" s="174"/>
      <c r="BR396" s="174"/>
      <c r="BS396" s="174"/>
      <c r="BT396" s="174"/>
      <c r="BU396" s="174"/>
      <c r="BV396" s="174"/>
      <c r="BW396" s="174"/>
      <c r="BX396" s="174"/>
      <c r="BY396" s="174"/>
      <c r="BZ396" s="174"/>
      <c r="CA396" s="174"/>
    </row>
    <row r="397" spans="2:79" ht="14.45">
      <c r="B397" s="2"/>
      <c r="C397" s="2"/>
      <c r="D397" s="2"/>
      <c r="BP397" s="174"/>
      <c r="BQ397" s="174"/>
      <c r="BR397" s="174"/>
      <c r="BS397" s="174"/>
      <c r="BT397" s="174"/>
      <c r="BU397" s="174"/>
      <c r="BV397" s="174"/>
      <c r="BW397" s="174"/>
      <c r="BX397" s="174"/>
      <c r="BY397" s="174"/>
      <c r="BZ397" s="174"/>
      <c r="CA397" s="174"/>
    </row>
    <row r="398" spans="2:79" ht="14.45">
      <c r="B398" s="2"/>
      <c r="C398" s="2"/>
      <c r="D398" s="2"/>
      <c r="BP398" s="174"/>
      <c r="BQ398" s="174"/>
      <c r="BR398" s="174"/>
      <c r="BS398" s="174"/>
      <c r="BT398" s="174"/>
      <c r="BU398" s="174"/>
      <c r="BV398" s="174"/>
      <c r="BW398" s="174"/>
      <c r="BX398" s="174"/>
      <c r="BY398" s="174"/>
      <c r="BZ398" s="174"/>
      <c r="CA398" s="174"/>
    </row>
    <row r="399" spans="2:79" ht="14.45">
      <c r="B399" s="2"/>
      <c r="C399" s="2"/>
      <c r="D399" s="2"/>
      <c r="BP399" s="174"/>
      <c r="BQ399" s="174"/>
      <c r="BR399" s="174"/>
      <c r="BS399" s="174"/>
      <c r="BT399" s="174"/>
      <c r="BU399" s="174"/>
      <c r="BV399" s="174"/>
      <c r="BW399" s="174"/>
      <c r="BX399" s="174"/>
      <c r="BY399" s="174"/>
      <c r="BZ399" s="174"/>
      <c r="CA399" s="174"/>
    </row>
    <row r="400" spans="2:79" ht="14.45">
      <c r="B400" s="2"/>
      <c r="C400" s="2"/>
      <c r="D400" s="2"/>
      <c r="BP400" s="174"/>
      <c r="BQ400" s="174"/>
      <c r="BR400" s="174"/>
      <c r="BS400" s="174"/>
      <c r="BT400" s="174"/>
      <c r="BU400" s="174"/>
      <c r="BV400" s="174"/>
      <c r="BW400" s="174"/>
      <c r="BX400" s="174"/>
      <c r="BY400" s="174"/>
      <c r="BZ400" s="174"/>
      <c r="CA400" s="174"/>
    </row>
    <row r="401" spans="2:79" ht="14.45">
      <c r="B401" s="2"/>
      <c r="C401" s="2"/>
      <c r="D401" s="2"/>
      <c r="BP401" s="174"/>
      <c r="BQ401" s="174"/>
      <c r="BR401" s="174"/>
      <c r="BS401" s="174"/>
      <c r="BT401" s="174"/>
      <c r="BU401" s="174"/>
      <c r="BV401" s="174"/>
      <c r="BW401" s="174"/>
      <c r="BX401" s="174"/>
      <c r="BY401" s="174"/>
      <c r="BZ401" s="174"/>
      <c r="CA401" s="174"/>
    </row>
    <row r="402" spans="2:79" ht="14.45">
      <c r="B402" s="2"/>
      <c r="C402" s="2"/>
      <c r="D402" s="2"/>
      <c r="BP402" s="174"/>
      <c r="BQ402" s="174"/>
      <c r="BR402" s="174"/>
      <c r="BS402" s="174"/>
      <c r="BT402" s="174"/>
      <c r="BU402" s="174"/>
      <c r="BV402" s="174"/>
      <c r="BW402" s="174"/>
      <c r="BX402" s="174"/>
      <c r="BY402" s="174"/>
      <c r="BZ402" s="174"/>
      <c r="CA402" s="174"/>
    </row>
    <row r="403" spans="2:79" ht="14.45">
      <c r="B403" s="2"/>
      <c r="C403" s="2"/>
      <c r="D403" s="2"/>
      <c r="BP403" s="174"/>
      <c r="BQ403" s="174"/>
      <c r="BR403" s="174"/>
      <c r="BS403" s="174"/>
      <c r="BT403" s="174"/>
      <c r="BU403" s="174"/>
      <c r="BV403" s="174"/>
      <c r="BW403" s="174"/>
      <c r="BX403" s="174"/>
      <c r="BY403" s="174"/>
      <c r="BZ403" s="174"/>
      <c r="CA403" s="174"/>
    </row>
    <row r="404" spans="2:79" ht="14.45">
      <c r="B404" s="2"/>
      <c r="C404" s="2"/>
      <c r="D404" s="2"/>
      <c r="BP404" s="174"/>
      <c r="BQ404" s="174"/>
      <c r="BR404" s="174"/>
      <c r="BS404" s="174"/>
      <c r="BT404" s="174"/>
      <c r="BU404" s="174"/>
      <c r="BV404" s="174"/>
      <c r="BW404" s="174"/>
      <c r="BX404" s="174"/>
      <c r="BY404" s="174"/>
      <c r="BZ404" s="174"/>
      <c r="CA404" s="174"/>
    </row>
    <row r="405" spans="2:79" ht="14.45">
      <c r="B405" s="2"/>
      <c r="C405" s="2"/>
      <c r="D405" s="2"/>
      <c r="BP405" s="174"/>
      <c r="BQ405" s="174"/>
      <c r="BR405" s="174"/>
      <c r="BS405" s="174"/>
      <c r="BT405" s="174"/>
      <c r="BU405" s="174"/>
      <c r="BV405" s="174"/>
      <c r="BW405" s="174"/>
      <c r="BX405" s="174"/>
      <c r="BY405" s="174"/>
      <c r="BZ405" s="174"/>
      <c r="CA405" s="174"/>
    </row>
    <row r="406" spans="2:79" ht="14.45">
      <c r="B406" s="2"/>
      <c r="C406" s="2"/>
      <c r="D406" s="2"/>
      <c r="BP406" s="174"/>
      <c r="BQ406" s="174"/>
      <c r="BR406" s="174"/>
      <c r="BS406" s="174"/>
      <c r="BT406" s="174"/>
      <c r="BU406" s="174"/>
      <c r="BV406" s="174"/>
      <c r="BW406" s="174"/>
      <c r="BX406" s="174"/>
      <c r="BY406" s="174"/>
      <c r="BZ406" s="174"/>
      <c r="CA406" s="174"/>
    </row>
    <row r="407" spans="2:79" ht="14.45">
      <c r="B407" s="2"/>
      <c r="C407" s="2"/>
      <c r="D407" s="2"/>
      <c r="BP407" s="174"/>
      <c r="BQ407" s="174"/>
      <c r="BR407" s="174"/>
      <c r="BS407" s="174"/>
      <c r="BT407" s="174"/>
      <c r="BU407" s="174"/>
      <c r="BV407" s="174"/>
      <c r="BW407" s="174"/>
      <c r="BX407" s="174"/>
      <c r="BY407" s="174"/>
      <c r="BZ407" s="174"/>
      <c r="CA407" s="174"/>
    </row>
    <row r="408" spans="2:79" ht="14.45">
      <c r="B408" s="2"/>
      <c r="C408" s="2"/>
      <c r="D408" s="2"/>
      <c r="BP408" s="174"/>
      <c r="BQ408" s="174"/>
      <c r="BR408" s="174"/>
      <c r="BS408" s="174"/>
      <c r="BT408" s="174"/>
      <c r="BU408" s="174"/>
      <c r="BV408" s="174"/>
      <c r="BW408" s="174"/>
      <c r="BX408" s="174"/>
      <c r="BY408" s="174"/>
      <c r="BZ408" s="174"/>
      <c r="CA408" s="174"/>
    </row>
    <row r="409" spans="2:79" ht="14.45">
      <c r="B409" s="2"/>
      <c r="C409" s="2"/>
      <c r="D409" s="2"/>
      <c r="BP409" s="174"/>
      <c r="BQ409" s="174"/>
      <c r="BR409" s="174"/>
      <c r="BS409" s="174"/>
      <c r="BT409" s="174"/>
      <c r="BU409" s="174"/>
      <c r="BV409" s="174"/>
      <c r="BW409" s="174"/>
      <c r="BX409" s="174"/>
      <c r="BY409" s="174"/>
      <c r="BZ409" s="174"/>
      <c r="CA409" s="174"/>
    </row>
    <row r="410" spans="2:79" ht="14.45">
      <c r="B410" s="2"/>
      <c r="C410" s="2"/>
      <c r="D410" s="2"/>
      <c r="BP410" s="174"/>
      <c r="BQ410" s="174"/>
      <c r="BR410" s="174"/>
      <c r="BS410" s="174"/>
      <c r="BT410" s="174"/>
      <c r="BU410" s="174"/>
      <c r="BV410" s="174"/>
      <c r="BW410" s="174"/>
      <c r="BX410" s="174"/>
      <c r="BY410" s="174"/>
      <c r="BZ410" s="174"/>
      <c r="CA410" s="174"/>
    </row>
    <row r="411" spans="2:79" ht="14.45">
      <c r="B411" s="2"/>
      <c r="C411" s="2"/>
      <c r="D411" s="2"/>
      <c r="BP411" s="174"/>
      <c r="BQ411" s="174"/>
      <c r="BR411" s="174"/>
      <c r="BS411" s="174"/>
      <c r="BT411" s="174"/>
      <c r="BU411" s="174"/>
      <c r="BV411" s="174"/>
      <c r="BW411" s="174"/>
      <c r="BX411" s="174"/>
      <c r="BY411" s="174"/>
      <c r="BZ411" s="174"/>
      <c r="CA411" s="174"/>
    </row>
    <row r="412" spans="2:79" ht="14.45">
      <c r="B412" s="2"/>
      <c r="C412" s="2"/>
      <c r="D412" s="2"/>
      <c r="BP412" s="174"/>
      <c r="BQ412" s="174"/>
      <c r="BR412" s="174"/>
      <c r="BS412" s="174"/>
      <c r="BT412" s="174"/>
      <c r="BU412" s="174"/>
      <c r="BV412" s="174"/>
      <c r="BW412" s="174"/>
      <c r="BX412" s="174"/>
      <c r="BY412" s="174"/>
      <c r="BZ412" s="174"/>
      <c r="CA412" s="174"/>
    </row>
    <row r="413" spans="2:79" ht="14.45">
      <c r="B413" s="2"/>
      <c r="C413" s="2"/>
      <c r="D413" s="2"/>
      <c r="BP413" s="174"/>
      <c r="BQ413" s="174"/>
      <c r="BR413" s="174"/>
      <c r="BS413" s="174"/>
      <c r="BT413" s="174"/>
      <c r="BU413" s="174"/>
      <c r="BV413" s="174"/>
      <c r="BW413" s="174"/>
      <c r="BX413" s="174"/>
      <c r="BY413" s="174"/>
      <c r="BZ413" s="174"/>
      <c r="CA413" s="174"/>
    </row>
    <row r="414" spans="2:79" ht="14.45">
      <c r="B414" s="2"/>
      <c r="C414" s="2"/>
      <c r="D414" s="2"/>
      <c r="BP414" s="174"/>
      <c r="BQ414" s="174"/>
      <c r="BR414" s="174"/>
      <c r="BS414" s="174"/>
      <c r="BT414" s="174"/>
      <c r="BU414" s="174"/>
      <c r="BV414" s="174"/>
      <c r="BW414" s="174"/>
      <c r="BX414" s="174"/>
      <c r="BY414" s="174"/>
      <c r="BZ414" s="174"/>
      <c r="CA414" s="174"/>
    </row>
    <row r="415" spans="2:79" ht="14.45">
      <c r="B415" s="2"/>
      <c r="C415" s="2"/>
      <c r="D415" s="2"/>
      <c r="BP415" s="174"/>
      <c r="BQ415" s="174"/>
      <c r="BR415" s="174"/>
      <c r="BS415" s="174"/>
      <c r="BT415" s="174"/>
      <c r="BU415" s="174"/>
      <c r="BV415" s="174"/>
      <c r="BW415" s="174"/>
      <c r="BX415" s="174"/>
      <c r="BY415" s="174"/>
      <c r="BZ415" s="174"/>
      <c r="CA415" s="174"/>
    </row>
    <row r="416" spans="2:79" ht="14.45">
      <c r="B416" s="2"/>
      <c r="C416" s="2"/>
      <c r="D416" s="2"/>
      <c r="BP416" s="174"/>
      <c r="BQ416" s="174"/>
      <c r="BR416" s="174"/>
      <c r="BS416" s="174"/>
      <c r="BT416" s="174"/>
      <c r="BU416" s="174"/>
      <c r="BV416" s="174"/>
      <c r="BW416" s="174"/>
      <c r="BX416" s="174"/>
      <c r="BY416" s="174"/>
      <c r="BZ416" s="174"/>
      <c r="CA416" s="174"/>
    </row>
    <row r="417" spans="2:79" ht="14.45">
      <c r="B417" s="2"/>
      <c r="C417" s="2"/>
      <c r="D417" s="2"/>
      <c r="BP417" s="174"/>
      <c r="BQ417" s="174"/>
      <c r="BR417" s="174"/>
      <c r="BS417" s="174"/>
      <c r="BT417" s="174"/>
      <c r="BU417" s="174"/>
      <c r="BV417" s="174"/>
      <c r="BW417" s="174"/>
      <c r="BX417" s="174"/>
      <c r="BY417" s="174"/>
      <c r="BZ417" s="174"/>
      <c r="CA417" s="174"/>
    </row>
    <row r="418" spans="2:79" ht="14.45">
      <c r="B418" s="2"/>
      <c r="C418" s="2"/>
      <c r="D418" s="2"/>
      <c r="BP418" s="174"/>
      <c r="BQ418" s="174"/>
      <c r="BR418" s="174"/>
      <c r="BS418" s="174"/>
      <c r="BT418" s="174"/>
      <c r="BU418" s="174"/>
      <c r="BV418" s="174"/>
      <c r="BW418" s="174"/>
      <c r="BX418" s="174"/>
      <c r="BY418" s="174"/>
      <c r="BZ418" s="174"/>
      <c r="CA418" s="174"/>
    </row>
    <row r="419" spans="2:79" ht="14.45">
      <c r="B419" s="2"/>
      <c r="C419" s="2"/>
      <c r="D419" s="2"/>
      <c r="BP419" s="174"/>
      <c r="BQ419" s="174"/>
      <c r="BR419" s="174"/>
      <c r="BS419" s="174"/>
      <c r="BT419" s="174"/>
      <c r="BU419" s="174"/>
      <c r="BV419" s="174"/>
      <c r="BW419" s="174"/>
      <c r="BX419" s="174"/>
      <c r="BY419" s="174"/>
      <c r="BZ419" s="174"/>
      <c r="CA419" s="174"/>
    </row>
    <row r="420" spans="2:79" ht="14.45">
      <c r="B420" s="2"/>
      <c r="C420" s="2"/>
      <c r="D420" s="2"/>
      <c r="BP420" s="174"/>
      <c r="BQ420" s="174"/>
      <c r="BR420" s="174"/>
      <c r="BS420" s="174"/>
      <c r="BT420" s="174"/>
      <c r="BU420" s="174"/>
      <c r="BV420" s="174"/>
      <c r="BW420" s="174"/>
      <c r="BX420" s="174"/>
      <c r="BY420" s="174"/>
      <c r="BZ420" s="174"/>
      <c r="CA420" s="174"/>
    </row>
    <row r="421" spans="2:79" ht="14.45">
      <c r="B421" s="2"/>
      <c r="C421" s="2"/>
      <c r="D421" s="2"/>
      <c r="BP421" s="174"/>
      <c r="BQ421" s="174"/>
      <c r="BR421" s="174"/>
      <c r="BS421" s="174"/>
      <c r="BT421" s="174"/>
      <c r="BU421" s="174"/>
      <c r="BV421" s="174"/>
      <c r="BW421" s="174"/>
      <c r="BX421" s="174"/>
      <c r="BY421" s="174"/>
      <c r="BZ421" s="174"/>
      <c r="CA421" s="174"/>
    </row>
    <row r="422" spans="2:79" ht="14.45">
      <c r="B422" s="2"/>
      <c r="C422" s="2"/>
      <c r="D422" s="2"/>
      <c r="BP422" s="174"/>
      <c r="BQ422" s="174"/>
      <c r="BR422" s="174"/>
      <c r="BS422" s="174"/>
      <c r="BT422" s="174"/>
      <c r="BU422" s="174"/>
      <c r="BV422" s="174"/>
      <c r="BW422" s="174"/>
      <c r="BX422" s="174"/>
      <c r="BY422" s="174"/>
      <c r="BZ422" s="174"/>
      <c r="CA422" s="174"/>
    </row>
    <row r="423" spans="2:79" ht="14.45">
      <c r="B423" s="2"/>
      <c r="C423" s="2"/>
      <c r="D423" s="2"/>
      <c r="BP423" s="174"/>
      <c r="BQ423" s="174"/>
      <c r="BR423" s="174"/>
      <c r="BS423" s="174"/>
      <c r="BT423" s="174"/>
      <c r="BU423" s="174"/>
      <c r="BV423" s="174"/>
      <c r="BW423" s="174"/>
      <c r="BX423" s="174"/>
      <c r="BY423" s="174"/>
      <c r="BZ423" s="174"/>
      <c r="CA423" s="174"/>
    </row>
    <row r="424" spans="2:79" ht="14.45">
      <c r="B424" s="2"/>
      <c r="C424" s="2"/>
      <c r="D424" s="2"/>
      <c r="BP424" s="174"/>
      <c r="BQ424" s="174"/>
      <c r="BR424" s="174"/>
      <c r="BS424" s="174"/>
      <c r="BT424" s="174"/>
      <c r="BU424" s="174"/>
      <c r="BV424" s="174"/>
      <c r="BW424" s="174"/>
      <c r="BX424" s="174"/>
      <c r="BY424" s="174"/>
      <c r="BZ424" s="174"/>
      <c r="CA424" s="174"/>
    </row>
    <row r="425" spans="2:79" ht="14.45">
      <c r="B425" s="2"/>
      <c r="C425" s="2"/>
      <c r="D425" s="2"/>
      <c r="BP425" s="174"/>
      <c r="BQ425" s="174"/>
      <c r="BR425" s="174"/>
      <c r="BS425" s="174"/>
      <c r="BT425" s="174"/>
      <c r="BU425" s="174"/>
      <c r="BV425" s="174"/>
      <c r="BW425" s="174"/>
      <c r="BX425" s="174"/>
      <c r="BY425" s="174"/>
      <c r="BZ425" s="174"/>
      <c r="CA425" s="174"/>
    </row>
    <row r="426" spans="2:79" ht="14.45">
      <c r="B426" s="2"/>
      <c r="C426" s="2"/>
      <c r="D426" s="2"/>
      <c r="BP426" s="174"/>
      <c r="BQ426" s="174"/>
      <c r="BR426" s="174"/>
      <c r="BS426" s="174"/>
      <c r="BT426" s="174"/>
      <c r="BU426" s="174"/>
      <c r="BV426" s="174"/>
      <c r="BW426" s="174"/>
      <c r="BX426" s="174"/>
      <c r="BY426" s="174"/>
      <c r="BZ426" s="174"/>
      <c r="CA426" s="174"/>
    </row>
    <row r="427" spans="2:79" ht="14.45">
      <c r="B427" s="2"/>
      <c r="C427" s="2"/>
      <c r="D427" s="2"/>
      <c r="BP427" s="174"/>
      <c r="BQ427" s="174"/>
      <c r="BR427" s="174"/>
      <c r="BS427" s="174"/>
      <c r="BT427" s="174"/>
      <c r="BU427" s="174"/>
      <c r="BV427" s="174"/>
      <c r="BW427" s="174"/>
      <c r="BX427" s="174"/>
      <c r="BY427" s="174"/>
      <c r="BZ427" s="174"/>
      <c r="CA427" s="174"/>
    </row>
    <row r="428" spans="2:79" ht="14.45">
      <c r="B428" s="2"/>
      <c r="C428" s="2"/>
      <c r="D428" s="2"/>
      <c r="BP428" s="174"/>
      <c r="BQ428" s="174"/>
      <c r="BR428" s="174"/>
      <c r="BS428" s="174"/>
      <c r="BT428" s="174"/>
      <c r="BU428" s="174"/>
      <c r="BV428" s="174"/>
      <c r="BW428" s="174"/>
      <c r="BX428" s="174"/>
      <c r="BY428" s="174"/>
      <c r="BZ428" s="174"/>
      <c r="CA428" s="174"/>
    </row>
    <row r="429" spans="2:79" ht="14.45">
      <c r="B429" s="2"/>
      <c r="C429" s="2"/>
      <c r="D429" s="2"/>
      <c r="BP429" s="174"/>
      <c r="BQ429" s="174"/>
      <c r="BR429" s="174"/>
      <c r="BS429" s="174"/>
      <c r="BT429" s="174"/>
      <c r="BU429" s="174"/>
      <c r="BV429" s="174"/>
      <c r="BW429" s="174"/>
      <c r="BX429" s="174"/>
      <c r="BY429" s="174"/>
      <c r="BZ429" s="174"/>
      <c r="CA429" s="174"/>
    </row>
    <row r="430" spans="2:79" ht="14.45">
      <c r="B430" s="2"/>
      <c r="C430" s="2"/>
      <c r="D430" s="2"/>
      <c r="BP430" s="174"/>
      <c r="BQ430" s="174"/>
      <c r="BR430" s="174"/>
      <c r="BS430" s="174"/>
      <c r="BT430" s="174"/>
      <c r="BU430" s="174"/>
      <c r="BV430" s="174"/>
      <c r="BW430" s="174"/>
      <c r="BX430" s="174"/>
      <c r="BY430" s="174"/>
      <c r="BZ430" s="174"/>
      <c r="CA430" s="174"/>
    </row>
    <row r="431" spans="2:79" ht="14.45">
      <c r="B431" s="2"/>
      <c r="C431" s="2"/>
      <c r="D431" s="2"/>
      <c r="BP431" s="174"/>
      <c r="BQ431" s="174"/>
      <c r="BR431" s="174"/>
      <c r="BS431" s="174"/>
      <c r="BT431" s="174"/>
      <c r="BU431" s="174"/>
      <c r="BV431" s="174"/>
      <c r="BW431" s="174"/>
      <c r="BX431" s="174"/>
      <c r="BY431" s="174"/>
      <c r="BZ431" s="174"/>
      <c r="CA431" s="174"/>
    </row>
    <row r="432" spans="2:79" ht="14.45">
      <c r="B432" s="2"/>
      <c r="C432" s="2"/>
      <c r="D432" s="2"/>
      <c r="BP432" s="174"/>
      <c r="BQ432" s="174"/>
      <c r="BR432" s="174"/>
      <c r="BS432" s="174"/>
      <c r="BT432" s="174"/>
      <c r="BU432" s="174"/>
      <c r="BV432" s="174"/>
      <c r="BW432" s="174"/>
      <c r="BX432" s="174"/>
      <c r="BY432" s="174"/>
      <c r="BZ432" s="174"/>
      <c r="CA432" s="174"/>
    </row>
    <row r="433" spans="2:79" ht="14.45">
      <c r="B433" s="2"/>
      <c r="C433" s="2"/>
      <c r="D433" s="2"/>
      <c r="BP433" s="174"/>
      <c r="BQ433" s="174"/>
      <c r="BR433" s="174"/>
      <c r="BS433" s="174"/>
      <c r="BT433" s="174"/>
      <c r="BU433" s="174"/>
      <c r="BV433" s="174"/>
      <c r="BW433" s="174"/>
      <c r="BX433" s="174"/>
      <c r="BY433" s="174"/>
      <c r="BZ433" s="174"/>
      <c r="CA433" s="174"/>
    </row>
    <row r="434" spans="2:79" ht="14.45">
      <c r="B434" s="2"/>
      <c r="C434" s="2"/>
      <c r="D434" s="2"/>
      <c r="BP434" s="174"/>
      <c r="BQ434" s="174"/>
      <c r="BR434" s="174"/>
      <c r="BS434" s="174"/>
      <c r="BT434" s="174"/>
      <c r="BU434" s="174"/>
      <c r="BV434" s="174"/>
      <c r="BW434" s="174"/>
      <c r="BX434" s="174"/>
      <c r="BY434" s="174"/>
      <c r="BZ434" s="174"/>
      <c r="CA434" s="174"/>
    </row>
    <row r="435" spans="2:79" ht="14.45">
      <c r="B435" s="2"/>
      <c r="C435" s="2"/>
      <c r="D435" s="2"/>
      <c r="BP435" s="174"/>
      <c r="BQ435" s="174"/>
      <c r="BR435" s="174"/>
      <c r="BS435" s="174"/>
      <c r="BT435" s="174"/>
      <c r="BU435" s="174"/>
      <c r="BV435" s="174"/>
      <c r="BW435" s="174"/>
      <c r="BX435" s="174"/>
      <c r="BY435" s="174"/>
      <c r="BZ435" s="174"/>
      <c r="CA435" s="174"/>
    </row>
    <row r="436" spans="2:79" ht="14.45">
      <c r="B436" s="2"/>
      <c r="C436" s="2"/>
      <c r="D436" s="2"/>
      <c r="BP436" s="174"/>
      <c r="BQ436" s="174"/>
      <c r="BR436" s="174"/>
      <c r="BS436" s="174"/>
      <c r="BT436" s="174"/>
      <c r="BU436" s="174"/>
      <c r="BV436" s="174"/>
      <c r="BW436" s="174"/>
      <c r="BX436" s="174"/>
      <c r="BY436" s="174"/>
      <c r="BZ436" s="174"/>
      <c r="CA436" s="174"/>
    </row>
    <row r="437" spans="2:79" ht="14.45">
      <c r="B437" s="2"/>
      <c r="C437" s="2"/>
      <c r="D437" s="2"/>
      <c r="BP437" s="174"/>
      <c r="BQ437" s="174"/>
      <c r="BR437" s="174"/>
      <c r="BS437" s="174"/>
      <c r="BT437" s="174"/>
      <c r="BU437" s="174"/>
      <c r="BV437" s="174"/>
      <c r="BW437" s="174"/>
      <c r="BX437" s="174"/>
      <c r="BY437" s="174"/>
      <c r="BZ437" s="174"/>
      <c r="CA437" s="174"/>
    </row>
    <row r="438" spans="2:79" ht="14.45">
      <c r="B438" s="2"/>
      <c r="C438" s="2"/>
      <c r="D438" s="2"/>
      <c r="BP438" s="174"/>
      <c r="BQ438" s="174"/>
      <c r="BR438" s="174"/>
      <c r="BS438" s="174"/>
      <c r="BT438" s="174"/>
      <c r="BU438" s="174"/>
      <c r="BV438" s="174"/>
      <c r="BW438" s="174"/>
      <c r="BX438" s="174"/>
      <c r="BY438" s="174"/>
      <c r="BZ438" s="174"/>
      <c r="CA438" s="174"/>
    </row>
    <row r="439" spans="2:79" ht="14.45">
      <c r="B439" s="2"/>
      <c r="C439" s="2"/>
      <c r="D439" s="2"/>
      <c r="BP439" s="174"/>
      <c r="BQ439" s="174"/>
      <c r="BR439" s="174"/>
      <c r="BS439" s="174"/>
      <c r="BT439" s="174"/>
      <c r="BU439" s="174"/>
      <c r="BV439" s="174"/>
      <c r="BW439" s="174"/>
      <c r="BX439" s="174"/>
      <c r="BY439" s="174"/>
      <c r="BZ439" s="174"/>
      <c r="CA439" s="174"/>
    </row>
    <row r="440" spans="2:79" ht="14.45">
      <c r="B440" s="2"/>
      <c r="C440" s="2"/>
      <c r="D440" s="2"/>
      <c r="BP440" s="174"/>
      <c r="BQ440" s="174"/>
      <c r="BR440" s="174"/>
      <c r="BS440" s="174"/>
      <c r="BT440" s="174"/>
      <c r="BU440" s="174"/>
      <c r="BV440" s="174"/>
      <c r="BW440" s="174"/>
      <c r="BX440" s="174"/>
      <c r="BY440" s="174"/>
      <c r="BZ440" s="174"/>
      <c r="CA440" s="174"/>
    </row>
    <row r="441" spans="2:79" ht="14.45">
      <c r="B441" s="2"/>
      <c r="C441" s="2"/>
      <c r="D441" s="2"/>
      <c r="BP441" s="174"/>
      <c r="BQ441" s="174"/>
      <c r="BR441" s="174"/>
      <c r="BS441" s="174"/>
      <c r="BT441" s="174"/>
      <c r="BU441" s="174"/>
      <c r="BV441" s="174"/>
      <c r="BW441" s="174"/>
      <c r="BX441" s="174"/>
      <c r="BY441" s="174"/>
      <c r="BZ441" s="174"/>
      <c r="CA441" s="174"/>
    </row>
    <row r="442" spans="2:79" ht="14.45">
      <c r="B442" s="2"/>
      <c r="C442" s="2"/>
      <c r="D442" s="2"/>
      <c r="BP442" s="174"/>
      <c r="BQ442" s="174"/>
      <c r="BR442" s="174"/>
      <c r="BS442" s="174"/>
      <c r="BT442" s="174"/>
      <c r="BU442" s="174"/>
      <c r="BV442" s="174"/>
      <c r="BW442" s="174"/>
      <c r="BX442" s="174"/>
      <c r="BY442" s="174"/>
      <c r="BZ442" s="174"/>
      <c r="CA442" s="174"/>
    </row>
    <row r="443" spans="2:79" ht="14.45">
      <c r="B443" s="2"/>
      <c r="C443" s="2"/>
      <c r="D443" s="2"/>
      <c r="BP443" s="174"/>
      <c r="BQ443" s="174"/>
      <c r="BR443" s="174"/>
      <c r="BS443" s="174"/>
      <c r="BT443" s="174"/>
      <c r="BU443" s="174"/>
      <c r="BV443" s="174"/>
      <c r="BW443" s="174"/>
      <c r="BX443" s="174"/>
      <c r="BY443" s="174"/>
      <c r="BZ443" s="174"/>
      <c r="CA443" s="174"/>
    </row>
    <row r="444" spans="2:79" ht="14.45">
      <c r="B444" s="2"/>
      <c r="C444" s="2"/>
      <c r="D444" s="2"/>
      <c r="BP444" s="174"/>
      <c r="BQ444" s="174"/>
      <c r="BR444" s="174"/>
      <c r="BS444" s="174"/>
      <c r="BT444" s="174"/>
      <c r="BU444" s="174"/>
      <c r="BV444" s="174"/>
      <c r="BW444" s="174"/>
      <c r="BX444" s="174"/>
      <c r="BY444" s="174"/>
      <c r="BZ444" s="174"/>
      <c r="CA444" s="174"/>
    </row>
    <row r="445" spans="2:79" ht="14.45">
      <c r="B445" s="2"/>
      <c r="C445" s="2"/>
      <c r="D445" s="2"/>
      <c r="BP445" s="174"/>
      <c r="BQ445" s="174"/>
      <c r="BR445" s="174"/>
      <c r="BS445" s="174"/>
      <c r="BT445" s="174"/>
      <c r="BU445" s="174"/>
      <c r="BV445" s="174"/>
      <c r="BW445" s="174"/>
      <c r="BX445" s="174"/>
      <c r="BY445" s="174"/>
      <c r="BZ445" s="174"/>
      <c r="CA445" s="174"/>
    </row>
    <row r="446" spans="2:79" ht="14.45">
      <c r="B446" s="2"/>
      <c r="C446" s="2"/>
      <c r="D446" s="2"/>
      <c r="BP446" s="174"/>
      <c r="BQ446" s="174"/>
      <c r="BR446" s="174"/>
      <c r="BS446" s="174"/>
      <c r="BT446" s="174"/>
      <c r="BU446" s="174"/>
      <c r="BV446" s="174"/>
      <c r="BW446" s="174"/>
      <c r="BX446" s="174"/>
      <c r="BY446" s="174"/>
      <c r="BZ446" s="174"/>
      <c r="CA446" s="174"/>
    </row>
    <row r="447" spans="2:79" ht="14.45">
      <c r="B447" s="2"/>
      <c r="C447" s="2"/>
      <c r="D447" s="2"/>
      <c r="BP447" s="174"/>
      <c r="BQ447" s="174"/>
      <c r="BR447" s="174"/>
      <c r="BS447" s="174"/>
      <c r="BT447" s="174"/>
      <c r="BU447" s="174"/>
      <c r="BV447" s="174"/>
      <c r="BW447" s="174"/>
      <c r="BX447" s="174"/>
      <c r="BY447" s="174"/>
      <c r="BZ447" s="174"/>
      <c r="CA447" s="174"/>
    </row>
    <row r="448" spans="2:79" ht="14.45">
      <c r="B448" s="2"/>
      <c r="C448" s="2"/>
      <c r="D448" s="2"/>
      <c r="BP448" s="174"/>
      <c r="BQ448" s="174"/>
      <c r="BR448" s="174"/>
      <c r="BS448" s="174"/>
      <c r="BT448" s="174"/>
      <c r="BU448" s="174"/>
      <c r="BV448" s="174"/>
      <c r="BW448" s="174"/>
      <c r="BX448" s="174"/>
      <c r="BY448" s="174"/>
      <c r="BZ448" s="174"/>
      <c r="CA448" s="174"/>
    </row>
    <row r="449" spans="2:79" ht="14.45">
      <c r="B449" s="2"/>
      <c r="C449" s="2"/>
      <c r="D449" s="2"/>
      <c r="BP449" s="174"/>
      <c r="BQ449" s="174"/>
      <c r="BR449" s="174"/>
      <c r="BS449" s="174"/>
      <c r="BT449" s="174"/>
      <c r="BU449" s="174"/>
      <c r="BV449" s="174"/>
      <c r="BW449" s="174"/>
      <c r="BX449" s="174"/>
      <c r="BY449" s="174"/>
      <c r="BZ449" s="174"/>
      <c r="CA449" s="174"/>
    </row>
    <row r="450" spans="2:79" ht="14.45">
      <c r="B450" s="2"/>
      <c r="C450" s="2"/>
      <c r="D450" s="2"/>
      <c r="BP450" s="174"/>
      <c r="BQ450" s="174"/>
      <c r="BR450" s="174"/>
      <c r="BS450" s="174"/>
      <c r="BT450" s="174"/>
      <c r="BU450" s="174"/>
      <c r="BV450" s="174"/>
      <c r="BW450" s="174"/>
      <c r="BX450" s="174"/>
      <c r="BY450" s="174"/>
      <c r="BZ450" s="174"/>
      <c r="CA450" s="174"/>
    </row>
    <row r="451" spans="2:79" ht="14.45">
      <c r="B451" s="2"/>
      <c r="C451" s="2"/>
      <c r="D451" s="2"/>
      <c r="BP451" s="174"/>
      <c r="BQ451" s="174"/>
      <c r="BR451" s="174"/>
      <c r="BS451" s="174"/>
      <c r="BT451" s="174"/>
      <c r="BU451" s="174"/>
      <c r="BV451" s="174"/>
      <c r="BW451" s="174"/>
      <c r="BX451" s="174"/>
      <c r="BY451" s="174"/>
      <c r="BZ451" s="174"/>
      <c r="CA451" s="174"/>
    </row>
    <row r="452" spans="2:79" ht="14.45">
      <c r="B452" s="2"/>
      <c r="C452" s="2"/>
      <c r="D452" s="2"/>
      <c r="BP452" s="174"/>
      <c r="BQ452" s="174"/>
      <c r="BR452" s="174"/>
      <c r="BS452" s="174"/>
      <c r="BT452" s="174"/>
      <c r="BU452" s="174"/>
      <c r="BV452" s="174"/>
      <c r="BW452" s="174"/>
      <c r="BX452" s="174"/>
      <c r="BY452" s="174"/>
      <c r="BZ452" s="174"/>
      <c r="CA452" s="174"/>
    </row>
    <row r="453" spans="2:79" ht="14.45">
      <c r="B453" s="2"/>
      <c r="C453" s="2"/>
      <c r="D453" s="2"/>
      <c r="BP453" s="174"/>
      <c r="BQ453" s="174"/>
      <c r="BR453" s="174"/>
      <c r="BS453" s="174"/>
      <c r="BT453" s="174"/>
      <c r="BU453" s="174"/>
      <c r="BV453" s="174"/>
      <c r="BW453" s="174"/>
      <c r="BX453" s="174"/>
      <c r="BY453" s="174"/>
      <c r="BZ453" s="174"/>
      <c r="CA453" s="174"/>
    </row>
    <row r="454" spans="2:79" ht="14.45">
      <c r="B454" s="2"/>
      <c r="C454" s="2"/>
      <c r="D454" s="2"/>
      <c r="BP454" s="174"/>
      <c r="BQ454" s="174"/>
      <c r="BR454" s="174"/>
      <c r="BS454" s="174"/>
      <c r="BT454" s="174"/>
      <c r="BU454" s="174"/>
      <c r="BV454" s="174"/>
      <c r="BW454" s="174"/>
      <c r="BX454" s="174"/>
      <c r="BY454" s="174"/>
      <c r="BZ454" s="174"/>
      <c r="CA454" s="174"/>
    </row>
    <row r="455" spans="2:79" ht="14.45">
      <c r="B455" s="2"/>
      <c r="C455" s="2"/>
      <c r="D455" s="2"/>
      <c r="BP455" s="174"/>
      <c r="BQ455" s="174"/>
      <c r="BR455" s="174"/>
      <c r="BS455" s="174"/>
      <c r="BT455" s="174"/>
      <c r="BU455" s="174"/>
      <c r="BV455" s="174"/>
      <c r="BW455" s="174"/>
      <c r="BX455" s="174"/>
      <c r="BY455" s="174"/>
      <c r="BZ455" s="174"/>
      <c r="CA455" s="174"/>
    </row>
    <row r="456" spans="2:79" ht="14.45">
      <c r="B456" s="2"/>
      <c r="C456" s="2"/>
      <c r="D456" s="2"/>
      <c r="BP456" s="174"/>
      <c r="BQ456" s="174"/>
      <c r="BR456" s="174"/>
      <c r="BS456" s="174"/>
      <c r="BT456" s="174"/>
      <c r="BU456" s="174"/>
      <c r="BV456" s="174"/>
      <c r="BW456" s="174"/>
      <c r="BX456" s="174"/>
      <c r="BY456" s="174"/>
      <c r="BZ456" s="174"/>
      <c r="CA456" s="174"/>
    </row>
    <row r="457" spans="2:79" ht="14.45">
      <c r="B457" s="2"/>
      <c r="C457" s="2"/>
      <c r="D457" s="2"/>
      <c r="BP457" s="174"/>
      <c r="BQ457" s="174"/>
      <c r="BR457" s="174"/>
      <c r="BS457" s="174"/>
      <c r="BT457" s="174"/>
      <c r="BU457" s="174"/>
      <c r="BV457" s="174"/>
      <c r="BW457" s="174"/>
      <c r="BX457" s="174"/>
      <c r="BY457" s="174"/>
      <c r="BZ457" s="174"/>
      <c r="CA457" s="174"/>
    </row>
    <row r="458" spans="2:79" ht="14.45">
      <c r="B458" s="2"/>
      <c r="C458" s="2"/>
      <c r="D458" s="2"/>
      <c r="BP458" s="174"/>
      <c r="BQ458" s="174"/>
      <c r="BR458" s="174"/>
      <c r="BS458" s="174"/>
      <c r="BT458" s="174"/>
      <c r="BU458" s="174"/>
      <c r="BV458" s="174"/>
      <c r="BW458" s="174"/>
      <c r="BX458" s="174"/>
      <c r="BY458" s="174"/>
      <c r="BZ458" s="174"/>
      <c r="CA458" s="174"/>
    </row>
    <row r="459" spans="2:79" ht="14.45">
      <c r="B459" s="2"/>
      <c r="C459" s="2"/>
      <c r="D459" s="2"/>
      <c r="BP459" s="174"/>
      <c r="BQ459" s="174"/>
      <c r="BR459" s="174"/>
      <c r="BS459" s="174"/>
      <c r="BT459" s="174"/>
      <c r="BU459" s="174"/>
      <c r="BV459" s="174"/>
      <c r="BW459" s="174"/>
      <c r="BX459" s="174"/>
      <c r="BY459" s="174"/>
      <c r="BZ459" s="174"/>
      <c r="CA459" s="174"/>
    </row>
    <row r="460" spans="2:79" ht="14.45">
      <c r="B460" s="2"/>
      <c r="C460" s="2"/>
      <c r="D460" s="2"/>
      <c r="BP460" s="174"/>
      <c r="BQ460" s="174"/>
      <c r="BR460" s="174"/>
      <c r="BS460" s="174"/>
      <c r="BT460" s="174"/>
      <c r="BU460" s="174"/>
      <c r="BV460" s="174"/>
      <c r="BW460" s="174"/>
      <c r="BX460" s="174"/>
      <c r="BY460" s="174"/>
      <c r="BZ460" s="174"/>
      <c r="CA460" s="174"/>
    </row>
    <row r="461" spans="2:79" ht="14.45">
      <c r="B461" s="2"/>
      <c r="C461" s="2"/>
      <c r="D461" s="2"/>
      <c r="BP461" s="174"/>
      <c r="BQ461" s="174"/>
      <c r="BR461" s="174"/>
      <c r="BS461" s="174"/>
      <c r="BT461" s="174"/>
      <c r="BU461" s="174"/>
      <c r="BV461" s="174"/>
      <c r="BW461" s="174"/>
      <c r="BX461" s="174"/>
      <c r="BY461" s="174"/>
      <c r="BZ461" s="174"/>
      <c r="CA461" s="174"/>
    </row>
    <row r="462" spans="2:79" ht="14.45">
      <c r="B462" s="2"/>
      <c r="C462" s="2"/>
      <c r="D462" s="2"/>
      <c r="BP462" s="174"/>
      <c r="BQ462" s="174"/>
      <c r="BR462" s="174"/>
      <c r="BS462" s="174"/>
      <c r="BT462" s="174"/>
      <c r="BU462" s="174"/>
      <c r="BV462" s="174"/>
      <c r="BW462" s="174"/>
      <c r="BX462" s="174"/>
      <c r="BY462" s="174"/>
      <c r="BZ462" s="174"/>
      <c r="CA462" s="174"/>
    </row>
    <row r="463" spans="2:79" ht="14.45">
      <c r="B463" s="2"/>
      <c r="C463" s="2"/>
      <c r="D463" s="2"/>
      <c r="BP463" s="174"/>
      <c r="BQ463" s="174"/>
      <c r="BR463" s="174"/>
      <c r="BS463" s="174"/>
      <c r="BT463" s="174"/>
      <c r="BU463" s="174"/>
      <c r="BV463" s="174"/>
      <c r="BW463" s="174"/>
      <c r="BX463" s="174"/>
      <c r="BY463" s="174"/>
      <c r="BZ463" s="174"/>
      <c r="CA463" s="174"/>
    </row>
    <row r="464" spans="2:79" ht="14.45">
      <c r="B464" s="2"/>
      <c r="C464" s="2"/>
      <c r="D464" s="2"/>
      <c r="BP464" s="174"/>
      <c r="BQ464" s="174"/>
      <c r="BR464" s="174"/>
      <c r="BS464" s="174"/>
      <c r="BT464" s="174"/>
      <c r="BU464" s="174"/>
      <c r="BV464" s="174"/>
      <c r="BW464" s="174"/>
      <c r="BX464" s="174"/>
      <c r="BY464" s="174"/>
      <c r="BZ464" s="174"/>
      <c r="CA464" s="174"/>
    </row>
    <row r="465" spans="2:79" ht="14.45">
      <c r="B465" s="2"/>
      <c r="C465" s="2"/>
      <c r="D465" s="2"/>
      <c r="BP465" s="174"/>
      <c r="BQ465" s="174"/>
      <c r="BR465" s="174"/>
      <c r="BS465" s="174"/>
      <c r="BT465" s="174"/>
      <c r="BU465" s="174"/>
      <c r="BV465" s="174"/>
      <c r="BW465" s="174"/>
      <c r="BX465" s="174"/>
      <c r="BY465" s="174"/>
      <c r="BZ465" s="174"/>
      <c r="CA465" s="174"/>
    </row>
    <row r="466" spans="2:79" ht="14.45">
      <c r="B466" s="2"/>
      <c r="C466" s="2"/>
      <c r="D466" s="2"/>
      <c r="BP466" s="174"/>
      <c r="BQ466" s="174"/>
      <c r="BR466" s="174"/>
      <c r="BS466" s="174"/>
      <c r="BT466" s="174"/>
      <c r="BU466" s="174"/>
      <c r="BV466" s="174"/>
      <c r="BW466" s="174"/>
      <c r="BX466" s="174"/>
      <c r="BY466" s="174"/>
      <c r="BZ466" s="174"/>
      <c r="CA466" s="174"/>
    </row>
    <row r="467" spans="2:79" ht="14.45">
      <c r="B467" s="2"/>
      <c r="C467" s="2"/>
      <c r="D467" s="2"/>
      <c r="BP467" s="174"/>
      <c r="BQ467" s="174"/>
      <c r="BR467" s="174"/>
      <c r="BS467" s="174"/>
      <c r="BT467" s="174"/>
      <c r="BU467" s="174"/>
      <c r="BV467" s="174"/>
      <c r="BW467" s="174"/>
      <c r="BX467" s="174"/>
      <c r="BY467" s="174"/>
      <c r="BZ467" s="174"/>
      <c r="CA467" s="174"/>
    </row>
    <row r="468" spans="2:79" ht="14.45">
      <c r="B468" s="2"/>
      <c r="C468" s="2"/>
      <c r="D468" s="2"/>
      <c r="BP468" s="174"/>
      <c r="BQ468" s="174"/>
      <c r="BR468" s="174"/>
      <c r="BS468" s="174"/>
      <c r="BT468" s="174"/>
      <c r="BU468" s="174"/>
      <c r="BV468" s="174"/>
      <c r="BW468" s="174"/>
      <c r="BX468" s="174"/>
      <c r="BY468" s="174"/>
      <c r="BZ468" s="174"/>
      <c r="CA468" s="174"/>
    </row>
    <row r="469" spans="2:79" ht="14.45">
      <c r="B469" s="2"/>
      <c r="C469" s="2"/>
      <c r="D469" s="2"/>
      <c r="BP469" s="174"/>
      <c r="BQ469" s="174"/>
      <c r="BR469" s="174"/>
      <c r="BS469" s="174"/>
      <c r="BT469" s="174"/>
      <c r="BU469" s="174"/>
      <c r="BV469" s="174"/>
      <c r="BW469" s="174"/>
      <c r="BX469" s="174"/>
      <c r="BY469" s="174"/>
      <c r="BZ469" s="174"/>
      <c r="CA469" s="174"/>
    </row>
    <row r="470" spans="2:79" ht="14.45">
      <c r="B470" s="2"/>
      <c r="C470" s="2"/>
      <c r="D470" s="2"/>
      <c r="BP470" s="174"/>
      <c r="BQ470" s="174"/>
      <c r="BR470" s="174"/>
      <c r="BS470" s="174"/>
      <c r="BT470" s="174"/>
      <c r="BU470" s="174"/>
      <c r="BV470" s="174"/>
      <c r="BW470" s="174"/>
      <c r="BX470" s="174"/>
      <c r="BY470" s="174"/>
      <c r="BZ470" s="174"/>
      <c r="CA470" s="174"/>
    </row>
    <row r="471" spans="2:79" ht="14.45">
      <c r="B471" s="2"/>
      <c r="C471" s="2"/>
      <c r="D471" s="2"/>
      <c r="BP471" s="174"/>
      <c r="BQ471" s="174"/>
      <c r="BR471" s="174"/>
      <c r="BS471" s="174"/>
      <c r="BT471" s="174"/>
      <c r="BU471" s="174"/>
      <c r="BV471" s="174"/>
      <c r="BW471" s="174"/>
      <c r="BX471" s="174"/>
      <c r="BY471" s="174"/>
      <c r="BZ471" s="174"/>
      <c r="CA471" s="174"/>
    </row>
    <row r="472" spans="2:79" ht="14.45">
      <c r="B472" s="2"/>
      <c r="C472" s="2"/>
      <c r="D472" s="2"/>
      <c r="BP472" s="174"/>
      <c r="BQ472" s="174"/>
      <c r="BR472" s="174"/>
      <c r="BS472" s="174"/>
      <c r="BT472" s="174"/>
      <c r="BU472" s="174"/>
      <c r="BV472" s="174"/>
      <c r="BW472" s="174"/>
      <c r="BX472" s="174"/>
      <c r="BY472" s="174"/>
      <c r="BZ472" s="174"/>
      <c r="CA472" s="174"/>
    </row>
    <row r="473" spans="2:79" ht="14.45">
      <c r="B473" s="2"/>
      <c r="C473" s="2"/>
      <c r="D473" s="2"/>
      <c r="BP473" s="174"/>
      <c r="BQ473" s="174"/>
      <c r="BR473" s="174"/>
      <c r="BS473" s="174"/>
      <c r="BT473" s="174"/>
      <c r="BU473" s="174"/>
      <c r="BV473" s="174"/>
      <c r="BW473" s="174"/>
      <c r="BX473" s="174"/>
      <c r="BY473" s="174"/>
      <c r="BZ473" s="174"/>
      <c r="CA473" s="174"/>
    </row>
    <row r="474" spans="2:79" ht="14.45">
      <c r="B474" s="2"/>
      <c r="C474" s="2"/>
      <c r="D474" s="2"/>
      <c r="BP474" s="174"/>
      <c r="BQ474" s="174"/>
      <c r="BR474" s="174"/>
      <c r="BS474" s="174"/>
      <c r="BT474" s="174"/>
      <c r="BU474" s="174"/>
      <c r="BV474" s="174"/>
      <c r="BW474" s="174"/>
      <c r="BX474" s="174"/>
      <c r="BY474" s="174"/>
      <c r="BZ474" s="174"/>
      <c r="CA474" s="174"/>
    </row>
    <row r="475" spans="2:79" ht="14.45">
      <c r="B475" s="2"/>
      <c r="C475" s="2"/>
      <c r="D475" s="2"/>
      <c r="BP475" s="174"/>
      <c r="BQ475" s="174"/>
      <c r="BR475" s="174"/>
      <c r="BS475" s="174"/>
      <c r="BT475" s="174"/>
      <c r="BU475" s="174"/>
      <c r="BV475" s="174"/>
      <c r="BW475" s="174"/>
      <c r="BX475" s="174"/>
      <c r="BY475" s="174"/>
      <c r="BZ475" s="174"/>
      <c r="CA475" s="174"/>
    </row>
    <row r="476" spans="2:79" ht="14.45">
      <c r="B476" s="2"/>
      <c r="C476" s="2"/>
      <c r="D476" s="2"/>
      <c r="BP476" s="174"/>
      <c r="BQ476" s="174"/>
      <c r="BR476" s="174"/>
      <c r="BS476" s="174"/>
      <c r="BT476" s="174"/>
      <c r="BU476" s="174"/>
      <c r="BV476" s="174"/>
      <c r="BW476" s="174"/>
      <c r="BX476" s="174"/>
      <c r="BY476" s="174"/>
      <c r="BZ476" s="174"/>
      <c r="CA476" s="174"/>
    </row>
    <row r="477" spans="2:79" ht="14.45">
      <c r="B477" s="2"/>
      <c r="C477" s="2"/>
      <c r="D477" s="2"/>
      <c r="BP477" s="174"/>
      <c r="BQ477" s="174"/>
      <c r="BR477" s="174"/>
      <c r="BS477" s="174"/>
      <c r="BT477" s="174"/>
      <c r="BU477" s="174"/>
      <c r="BV477" s="174"/>
      <c r="BW477" s="174"/>
      <c r="BX477" s="174"/>
      <c r="BY477" s="174"/>
      <c r="BZ477" s="174"/>
      <c r="CA477" s="174"/>
    </row>
    <row r="478" spans="2:79" ht="14.45">
      <c r="B478" s="2"/>
      <c r="C478" s="2"/>
      <c r="D478" s="2"/>
      <c r="BP478" s="174"/>
      <c r="BQ478" s="174"/>
      <c r="BR478" s="174"/>
      <c r="BS478" s="174"/>
      <c r="BT478" s="174"/>
      <c r="BU478" s="174"/>
      <c r="BV478" s="174"/>
      <c r="BW478" s="174"/>
      <c r="BX478" s="174"/>
      <c r="BY478" s="174"/>
      <c r="BZ478" s="174"/>
      <c r="CA478" s="174"/>
    </row>
    <row r="479" spans="2:79" ht="14.45">
      <c r="B479" s="2"/>
      <c r="C479" s="2"/>
      <c r="D479" s="2"/>
      <c r="BP479" s="174"/>
      <c r="BQ479" s="174"/>
      <c r="BR479" s="174"/>
      <c r="BS479" s="174"/>
      <c r="BT479" s="174"/>
      <c r="BU479" s="174"/>
      <c r="BV479" s="174"/>
      <c r="BW479" s="174"/>
      <c r="BX479" s="174"/>
      <c r="BY479" s="174"/>
      <c r="BZ479" s="174"/>
      <c r="CA479" s="174"/>
    </row>
    <row r="480" spans="2:79" ht="14.45">
      <c r="B480" s="2"/>
      <c r="C480" s="2"/>
      <c r="D480" s="2"/>
      <c r="BP480" s="174"/>
      <c r="BQ480" s="174"/>
      <c r="BR480" s="174"/>
      <c r="BS480" s="174"/>
      <c r="BT480" s="174"/>
      <c r="BU480" s="174"/>
      <c r="BV480" s="174"/>
      <c r="BW480" s="174"/>
      <c r="BX480" s="174"/>
      <c r="BY480" s="174"/>
      <c r="BZ480" s="174"/>
      <c r="CA480" s="174"/>
    </row>
  </sheetData>
  <protectedRanges>
    <protectedRange algorithmName="SHA-512" hashValue="DkrDM61FZHVqtJlShxaX9SBZ/CL4H718/P0J2ieg08Jb077Uv2whUMjmwCa5sPCuUGhCbHObd0QKtBHCIWXU7w==" saltValue="hNncc5ko41ar4WezrhJNdw==" spinCount="100000" sqref="O12:P155" name="Avance Plan por actividad"/>
    <protectedRange sqref="BS70:BU125 BV42:BX43 BP36:BR37 BS12:BU27 BS34:BU67 BS30:BU31 BV14:BX15 BV152:CA155 BV64:CA65 BS128:BU155" name="Rango1_3"/>
    <protectedRange sqref="Q12:AZ155 BE12:BO155 BA12:BD19 BA20:BC20 BA21:BD21 BA23:BD155 BB22:BD22" name="Rango1_2"/>
    <protectedRange sqref="BS156:BU215" name="Rango1_1"/>
  </protectedRanges>
  <autoFilter ref="A10:CC155" xr:uid="{CC89AE26-2E50-42DF-BE03-9BAFC5C35B5E}">
    <filterColumn colId="67" showButton="0"/>
    <filterColumn colId="68" showButton="0"/>
    <filterColumn colId="70" showButton="0"/>
    <filterColumn colId="71" showButton="0"/>
    <filterColumn colId="73" showButton="0"/>
    <filterColumn colId="74" showButton="0"/>
    <filterColumn colId="76" showButton="0"/>
    <filterColumn colId="77" showButton="0"/>
  </autoFilter>
  <mergeCells count="1250">
    <mergeCell ref="BV150:BX151"/>
    <mergeCell ref="K128:K129"/>
    <mergeCell ref="K130:K131"/>
    <mergeCell ref="K132:K133"/>
    <mergeCell ref="K134:K135"/>
    <mergeCell ref="K136:K137"/>
    <mergeCell ref="K138:K139"/>
    <mergeCell ref="K140:K141"/>
    <mergeCell ref="K142:K143"/>
    <mergeCell ref="K144:K145"/>
    <mergeCell ref="K146:K147"/>
    <mergeCell ref="K148:K149"/>
    <mergeCell ref="K150:K151"/>
    <mergeCell ref="K152:K153"/>
    <mergeCell ref="L92:L93"/>
    <mergeCell ref="BV104:BX105"/>
    <mergeCell ref="BY108:CA109"/>
    <mergeCell ref="BV112:BX113"/>
    <mergeCell ref="BY112:CA113"/>
    <mergeCell ref="BV120:BX121"/>
    <mergeCell ref="BV128:BX129"/>
    <mergeCell ref="BV136:BX137"/>
    <mergeCell ref="BY136:CA137"/>
    <mergeCell ref="L146:L147"/>
    <mergeCell ref="M146:M147"/>
    <mergeCell ref="BP146:BR147"/>
    <mergeCell ref="BS146:BU147"/>
    <mergeCell ref="BS144:BU145"/>
    <mergeCell ref="BV144:BX145"/>
    <mergeCell ref="K96:K97"/>
    <mergeCell ref="K98:K99"/>
    <mergeCell ref="K100:K101"/>
    <mergeCell ref="K112:K113"/>
    <mergeCell ref="K114:K115"/>
    <mergeCell ref="K116:K117"/>
    <mergeCell ref="K118:K119"/>
    <mergeCell ref="K120:K121"/>
    <mergeCell ref="K122:K123"/>
    <mergeCell ref="K124:K125"/>
    <mergeCell ref="BY124:CA125"/>
    <mergeCell ref="BV86:BX87"/>
    <mergeCell ref="K60:K61"/>
    <mergeCell ref="K62:K63"/>
    <mergeCell ref="K64:K65"/>
    <mergeCell ref="K66:K67"/>
    <mergeCell ref="K68:K69"/>
    <mergeCell ref="K70:K71"/>
    <mergeCell ref="K72:K73"/>
    <mergeCell ref="K74:K75"/>
    <mergeCell ref="K76:K77"/>
    <mergeCell ref="K78:K79"/>
    <mergeCell ref="K80:K81"/>
    <mergeCell ref="K82:K83"/>
    <mergeCell ref="K84:K85"/>
    <mergeCell ref="K86:K87"/>
    <mergeCell ref="K88:K89"/>
    <mergeCell ref="K90:K91"/>
    <mergeCell ref="K92:K93"/>
    <mergeCell ref="BS62:BU63"/>
    <mergeCell ref="BV62:BX63"/>
    <mergeCell ref="BV84:BX85"/>
    <mergeCell ref="BS66:BU67"/>
    <mergeCell ref="BV66:BX67"/>
    <mergeCell ref="BV94:BX95"/>
    <mergeCell ref="K18:K19"/>
    <mergeCell ref="K20:K21"/>
    <mergeCell ref="K22:K23"/>
    <mergeCell ref="K24:K25"/>
    <mergeCell ref="K26:K27"/>
    <mergeCell ref="K28:K29"/>
    <mergeCell ref="K30:K31"/>
    <mergeCell ref="K32:K33"/>
    <mergeCell ref="K34:K35"/>
    <mergeCell ref="K36:K37"/>
    <mergeCell ref="K38:K39"/>
    <mergeCell ref="K40:K41"/>
    <mergeCell ref="K42:K43"/>
    <mergeCell ref="K44:K45"/>
    <mergeCell ref="K46:K47"/>
    <mergeCell ref="K48:K49"/>
    <mergeCell ref="K50:K51"/>
    <mergeCell ref="D26:D27"/>
    <mergeCell ref="C26:C27"/>
    <mergeCell ref="C24:C25"/>
    <mergeCell ref="D24:D25"/>
    <mergeCell ref="E24:E25"/>
    <mergeCell ref="F24:F25"/>
    <mergeCell ref="G24:G25"/>
    <mergeCell ref="G30:G31"/>
    <mergeCell ref="G16:G17"/>
    <mergeCell ref="G22:G23"/>
    <mergeCell ref="F22:F23"/>
    <mergeCell ref="E22:E23"/>
    <mergeCell ref="D22:D23"/>
    <mergeCell ref="C22:C23"/>
    <mergeCell ref="C20:C21"/>
    <mergeCell ref="D20:D21"/>
    <mergeCell ref="E20:E21"/>
    <mergeCell ref="F20:F21"/>
    <mergeCell ref="D18:D19"/>
    <mergeCell ref="C18:C19"/>
    <mergeCell ref="C16:C17"/>
    <mergeCell ref="D16:D17"/>
    <mergeCell ref="E16:E17"/>
    <mergeCell ref="F16:F17"/>
    <mergeCell ref="F18:F19"/>
    <mergeCell ref="E18:E19"/>
    <mergeCell ref="G20:G21"/>
    <mergeCell ref="G26:G27"/>
    <mergeCell ref="F26:F27"/>
    <mergeCell ref="E26:E27"/>
    <mergeCell ref="F28:F29"/>
    <mergeCell ref="G18:G19"/>
    <mergeCell ref="F38:F39"/>
    <mergeCell ref="G38:G39"/>
    <mergeCell ref="G36:G37"/>
    <mergeCell ref="F36:F37"/>
    <mergeCell ref="E36:E37"/>
    <mergeCell ref="D36:D37"/>
    <mergeCell ref="B34:B35"/>
    <mergeCell ref="B36:B37"/>
    <mergeCell ref="B38:B39"/>
    <mergeCell ref="C38:C39"/>
    <mergeCell ref="D38:D39"/>
    <mergeCell ref="E38:E39"/>
    <mergeCell ref="C36:C37"/>
    <mergeCell ref="C34:C35"/>
    <mergeCell ref="D34:D35"/>
    <mergeCell ref="E34:E35"/>
    <mergeCell ref="G28:G29"/>
    <mergeCell ref="G34:G35"/>
    <mergeCell ref="B26:B27"/>
    <mergeCell ref="B28:B29"/>
    <mergeCell ref="B30:B31"/>
    <mergeCell ref="B32:B33"/>
    <mergeCell ref="C32:C33"/>
    <mergeCell ref="D32:D33"/>
    <mergeCell ref="E32:E33"/>
    <mergeCell ref="F32:F33"/>
    <mergeCell ref="G32:G33"/>
    <mergeCell ref="E30:E31"/>
    <mergeCell ref="D30:D31"/>
    <mergeCell ref="C30:C31"/>
    <mergeCell ref="C28:C29"/>
    <mergeCell ref="D28:D29"/>
    <mergeCell ref="E28:E29"/>
    <mergeCell ref="F34:F35"/>
    <mergeCell ref="BP6:CA6"/>
    <mergeCell ref="B6:P6"/>
    <mergeCell ref="Q6:BO6"/>
    <mergeCell ref="B7:C8"/>
    <mergeCell ref="F30:F31"/>
    <mergeCell ref="B14:B15"/>
    <mergeCell ref="B16:B17"/>
    <mergeCell ref="B18:B19"/>
    <mergeCell ref="B20:B21"/>
    <mergeCell ref="B22:B23"/>
    <mergeCell ref="B24:B25"/>
    <mergeCell ref="AF7:AF11"/>
    <mergeCell ref="AG7:AG11"/>
    <mergeCell ref="V7:V11"/>
    <mergeCell ref="W7:W11"/>
    <mergeCell ref="X7:X11"/>
    <mergeCell ref="AK5:AN5"/>
    <mergeCell ref="AO5:AR5"/>
    <mergeCell ref="AS5:AV5"/>
    <mergeCell ref="AW5:AZ5"/>
    <mergeCell ref="BA5:BD5"/>
    <mergeCell ref="BE5:BH5"/>
    <mergeCell ref="BP2:CA4"/>
    <mergeCell ref="B5:P5"/>
    <mergeCell ref="Q5:T5"/>
    <mergeCell ref="U5:X5"/>
    <mergeCell ref="Y5:AB5"/>
    <mergeCell ref="AC5:AF5"/>
    <mergeCell ref="AG5:AJ5"/>
    <mergeCell ref="BI5:BL5"/>
    <mergeCell ref="BM5:BO5"/>
    <mergeCell ref="BP5:CA5"/>
    <mergeCell ref="B2:D4"/>
    <mergeCell ref="E2:F4"/>
    <mergeCell ref="G2:BO4"/>
    <mergeCell ref="Y7:Y11"/>
    <mergeCell ref="Z7:Z11"/>
    <mergeCell ref="AA7:AA11"/>
    <mergeCell ref="F10:F11"/>
    <mergeCell ref="G10:G11"/>
    <mergeCell ref="H10:H11"/>
    <mergeCell ref="I10:I11"/>
    <mergeCell ref="AB7:AB11"/>
    <mergeCell ref="AC7:AC11"/>
    <mergeCell ref="N10:N11"/>
    <mergeCell ref="O10:O11"/>
    <mergeCell ref="P10:P11"/>
    <mergeCell ref="H16:H17"/>
    <mergeCell ref="I16:I17"/>
    <mergeCell ref="I14:I15"/>
    <mergeCell ref="J14:J15"/>
    <mergeCell ref="L14:L15"/>
    <mergeCell ref="M14:M15"/>
    <mergeCell ref="J7:K7"/>
    <mergeCell ref="J8:K8"/>
    <mergeCell ref="K10:K11"/>
    <mergeCell ref="K12:K13"/>
    <mergeCell ref="K14:K15"/>
    <mergeCell ref="K16:K17"/>
    <mergeCell ref="AW7:AW11"/>
    <mergeCell ref="AX7:AX11"/>
    <mergeCell ref="AY7:AY11"/>
    <mergeCell ref="Q7:Q11"/>
    <mergeCell ref="R7:R11"/>
    <mergeCell ref="S7:S11"/>
    <mergeCell ref="T7:T11"/>
    <mergeCell ref="U7:U11"/>
    <mergeCell ref="AD7:AD11"/>
    <mergeCell ref="AE7:AE11"/>
    <mergeCell ref="BK7:BK11"/>
    <mergeCell ref="AZ7:AZ11"/>
    <mergeCell ref="BA7:BA11"/>
    <mergeCell ref="BB7:BB11"/>
    <mergeCell ref="BC7:BC11"/>
    <mergeCell ref="BD7:BD11"/>
    <mergeCell ref="BE7:BE11"/>
    <mergeCell ref="AH7:AH11"/>
    <mergeCell ref="AI7:AI11"/>
    <mergeCell ref="AJ7:AJ11"/>
    <mergeCell ref="AK7:AK11"/>
    <mergeCell ref="AL7:AL11"/>
    <mergeCell ref="AM7:AM11"/>
    <mergeCell ref="BJ7:BJ11"/>
    <mergeCell ref="AN7:AN11"/>
    <mergeCell ref="AO7:AO11"/>
    <mergeCell ref="AP7:AP11"/>
    <mergeCell ref="AQ7:AQ11"/>
    <mergeCell ref="AR7:AR11"/>
    <mergeCell ref="AS7:AS11"/>
    <mergeCell ref="AT7:AT11"/>
    <mergeCell ref="AU7:AU11"/>
    <mergeCell ref="AV7:AV11"/>
    <mergeCell ref="D10:D11"/>
    <mergeCell ref="E10:E11"/>
    <mergeCell ref="BL7:BL11"/>
    <mergeCell ref="BM7:BM11"/>
    <mergeCell ref="BN7:BN11"/>
    <mergeCell ref="BO7:BO11"/>
    <mergeCell ref="BF7:BF11"/>
    <mergeCell ref="BG7:BG11"/>
    <mergeCell ref="BH7:BH11"/>
    <mergeCell ref="BI7:BI11"/>
    <mergeCell ref="BV14:BX15"/>
    <mergeCell ref="BY14:CA15"/>
    <mergeCell ref="BS7:BU11"/>
    <mergeCell ref="BV7:BX11"/>
    <mergeCell ref="BY7:CA11"/>
    <mergeCell ref="D8:E8"/>
    <mergeCell ref="F8:G8"/>
    <mergeCell ref="B9:P9"/>
    <mergeCell ref="B10:B11"/>
    <mergeCell ref="C10:C11"/>
    <mergeCell ref="F14:F15"/>
    <mergeCell ref="G14:G15"/>
    <mergeCell ref="H14:H15"/>
    <mergeCell ref="H12:H13"/>
    <mergeCell ref="I12:I13"/>
    <mergeCell ref="J12:J13"/>
    <mergeCell ref="J10:J11"/>
    <mergeCell ref="L10:L11"/>
    <mergeCell ref="M10:M11"/>
    <mergeCell ref="BS12:BU13"/>
    <mergeCell ref="BV12:BX13"/>
    <mergeCell ref="BY12:CA13"/>
    <mergeCell ref="L12:L13"/>
    <mergeCell ref="M12:M13"/>
    <mergeCell ref="BP12:BR13"/>
    <mergeCell ref="BP7:BR11"/>
    <mergeCell ref="BV16:BX17"/>
    <mergeCell ref="B12:B13"/>
    <mergeCell ref="C12:C13"/>
    <mergeCell ref="D12:D13"/>
    <mergeCell ref="E12:E13"/>
    <mergeCell ref="F12:F13"/>
    <mergeCell ref="G12:G13"/>
    <mergeCell ref="C14:C15"/>
    <mergeCell ref="D14:D15"/>
    <mergeCell ref="E14:E15"/>
    <mergeCell ref="BV18:BX19"/>
    <mergeCell ref="BY18:CA19"/>
    <mergeCell ref="BY16:CA17"/>
    <mergeCell ref="H18:H19"/>
    <mergeCell ref="I18:I19"/>
    <mergeCell ref="J18:J19"/>
    <mergeCell ref="J16:J17"/>
    <mergeCell ref="L16:L17"/>
    <mergeCell ref="M16:M17"/>
    <mergeCell ref="BP16:BR17"/>
    <mergeCell ref="BP14:BR15"/>
    <mergeCell ref="BS14:BU15"/>
    <mergeCell ref="L18:L19"/>
    <mergeCell ref="M18:M19"/>
    <mergeCell ref="BP18:BR19"/>
    <mergeCell ref="BS18:BU19"/>
    <mergeCell ref="BS16:BU17"/>
    <mergeCell ref="BS20:BU21"/>
    <mergeCell ref="BV20:BX21"/>
    <mergeCell ref="BY20:CA21"/>
    <mergeCell ref="BS22:BU23"/>
    <mergeCell ref="BV26:BX27"/>
    <mergeCell ref="BY26:CA27"/>
    <mergeCell ref="BY24:CA25"/>
    <mergeCell ref="H26:H27"/>
    <mergeCell ref="I26:I27"/>
    <mergeCell ref="J26:J27"/>
    <mergeCell ref="J24:J25"/>
    <mergeCell ref="L24:L25"/>
    <mergeCell ref="M24:M25"/>
    <mergeCell ref="BP24:BR25"/>
    <mergeCell ref="BP20:BR21"/>
    <mergeCell ref="BV22:BX23"/>
    <mergeCell ref="BY22:CA23"/>
    <mergeCell ref="H24:H25"/>
    <mergeCell ref="I24:I25"/>
    <mergeCell ref="I22:I23"/>
    <mergeCell ref="J22:J23"/>
    <mergeCell ref="L22:L23"/>
    <mergeCell ref="M22:M23"/>
    <mergeCell ref="BP22:BR23"/>
    <mergeCell ref="H22:H23"/>
    <mergeCell ref="H20:H21"/>
    <mergeCell ref="I20:I21"/>
    <mergeCell ref="J20:J21"/>
    <mergeCell ref="L20:L21"/>
    <mergeCell ref="M20:M21"/>
    <mergeCell ref="BS24:BU25"/>
    <mergeCell ref="BV24:BX25"/>
    <mergeCell ref="L26:L27"/>
    <mergeCell ref="M26:M27"/>
    <mergeCell ref="BP26:BR27"/>
    <mergeCell ref="BS26:BU27"/>
    <mergeCell ref="BV30:BX31"/>
    <mergeCell ref="BY30:CA31"/>
    <mergeCell ref="H34:H35"/>
    <mergeCell ref="I34:I35"/>
    <mergeCell ref="I30:I31"/>
    <mergeCell ref="J30:J31"/>
    <mergeCell ref="L30:L31"/>
    <mergeCell ref="M30:M31"/>
    <mergeCell ref="BP30:BR31"/>
    <mergeCell ref="BS30:BU31"/>
    <mergeCell ref="BS28:BU29"/>
    <mergeCell ref="BV28:BX29"/>
    <mergeCell ref="BY28:CA29"/>
    <mergeCell ref="I32:I33"/>
    <mergeCell ref="J32:J33"/>
    <mergeCell ref="H32:H33"/>
    <mergeCell ref="BY38:CA39"/>
    <mergeCell ref="H30:H31"/>
    <mergeCell ref="H28:H29"/>
    <mergeCell ref="I28:I29"/>
    <mergeCell ref="J28:J29"/>
    <mergeCell ref="L28:L29"/>
    <mergeCell ref="M28:M29"/>
    <mergeCell ref="BP28:BR29"/>
    <mergeCell ref="BY34:CA35"/>
    <mergeCell ref="H36:H37"/>
    <mergeCell ref="I36:I37"/>
    <mergeCell ref="J36:J37"/>
    <mergeCell ref="J34:J35"/>
    <mergeCell ref="L34:L35"/>
    <mergeCell ref="M34:M35"/>
    <mergeCell ref="BP34:BR35"/>
    <mergeCell ref="BS34:BU35"/>
    <mergeCell ref="BV34:BX35"/>
    <mergeCell ref="L36:L37"/>
    <mergeCell ref="M36:M37"/>
    <mergeCell ref="BP36:BR37"/>
    <mergeCell ref="BS36:BU37"/>
    <mergeCell ref="BV36:BX37"/>
    <mergeCell ref="BY36:CA37"/>
    <mergeCell ref="L32:L33"/>
    <mergeCell ref="M32:M33"/>
    <mergeCell ref="BS32:BU33"/>
    <mergeCell ref="BP38:BR39"/>
    <mergeCell ref="BP32:BR33"/>
    <mergeCell ref="BV32:BX33"/>
    <mergeCell ref="BY32:CA33"/>
    <mergeCell ref="L44:L45"/>
    <mergeCell ref="M44:M45"/>
    <mergeCell ref="BP44:BR45"/>
    <mergeCell ref="BS44:BU45"/>
    <mergeCell ref="BV40:BX41"/>
    <mergeCell ref="L40:L41"/>
    <mergeCell ref="M40:M41"/>
    <mergeCell ref="BP40:BR41"/>
    <mergeCell ref="BS40:BU41"/>
    <mergeCell ref="H40:H41"/>
    <mergeCell ref="H38:H39"/>
    <mergeCell ref="I38:I39"/>
    <mergeCell ref="J38:J39"/>
    <mergeCell ref="L38:L39"/>
    <mergeCell ref="M38:M39"/>
    <mergeCell ref="J40:J41"/>
    <mergeCell ref="BS38:BU39"/>
    <mergeCell ref="BV38:BX39"/>
    <mergeCell ref="G40:G41"/>
    <mergeCell ref="J42:J43"/>
    <mergeCell ref="L42:L43"/>
    <mergeCell ref="M42:M43"/>
    <mergeCell ref="BP42:BR43"/>
    <mergeCell ref="BS42:BU43"/>
    <mergeCell ref="BV42:BX43"/>
    <mergeCell ref="BY42:CA43"/>
    <mergeCell ref="B44:B45"/>
    <mergeCell ref="C44:C45"/>
    <mergeCell ref="D44:D45"/>
    <mergeCell ref="E44:E45"/>
    <mergeCell ref="F44:F45"/>
    <mergeCell ref="G44:G45"/>
    <mergeCell ref="H44:H45"/>
    <mergeCell ref="I44:I45"/>
    <mergeCell ref="J44:J45"/>
    <mergeCell ref="BY40:CA41"/>
    <mergeCell ref="B42:B43"/>
    <mergeCell ref="C42:C43"/>
    <mergeCell ref="D42:D43"/>
    <mergeCell ref="E42:E43"/>
    <mergeCell ref="F42:F43"/>
    <mergeCell ref="G42:G43"/>
    <mergeCell ref="H42:H43"/>
    <mergeCell ref="I42:I43"/>
    <mergeCell ref="I40:I41"/>
    <mergeCell ref="B40:B41"/>
    <mergeCell ref="C40:C41"/>
    <mergeCell ref="D40:D41"/>
    <mergeCell ref="E40:E41"/>
    <mergeCell ref="F40:F41"/>
    <mergeCell ref="BV48:BX49"/>
    <mergeCell ref="BY48:CA49"/>
    <mergeCell ref="I48:I49"/>
    <mergeCell ref="J48:J49"/>
    <mergeCell ref="BV44:BX45"/>
    <mergeCell ref="BY44:CA45"/>
    <mergeCell ref="L48:L49"/>
    <mergeCell ref="M48:M49"/>
    <mergeCell ref="BP48:BR49"/>
    <mergeCell ref="BS48:BU49"/>
    <mergeCell ref="B46:B47"/>
    <mergeCell ref="C46:C47"/>
    <mergeCell ref="D46:D47"/>
    <mergeCell ref="E46:E47"/>
    <mergeCell ref="F46:F47"/>
    <mergeCell ref="G46:G47"/>
    <mergeCell ref="H46:H47"/>
    <mergeCell ref="I46:I47"/>
    <mergeCell ref="J46:J47"/>
    <mergeCell ref="L46:L47"/>
    <mergeCell ref="M46:M47"/>
    <mergeCell ref="BP46:BR47"/>
    <mergeCell ref="BS46:BU47"/>
    <mergeCell ref="BV46:BX47"/>
    <mergeCell ref="BY46:CA47"/>
    <mergeCell ref="B48:B49"/>
    <mergeCell ref="C48:C49"/>
    <mergeCell ref="D48:D49"/>
    <mergeCell ref="E48:E49"/>
    <mergeCell ref="F48:F49"/>
    <mergeCell ref="G48:G49"/>
    <mergeCell ref="H48:H49"/>
    <mergeCell ref="H50:H51"/>
    <mergeCell ref="I50:I51"/>
    <mergeCell ref="L56:L57"/>
    <mergeCell ref="M56:M57"/>
    <mergeCell ref="L52:L53"/>
    <mergeCell ref="M52:M53"/>
    <mergeCell ref="B50:B51"/>
    <mergeCell ref="C50:C51"/>
    <mergeCell ref="D50:D51"/>
    <mergeCell ref="E50:E51"/>
    <mergeCell ref="F50:F51"/>
    <mergeCell ref="G50:G51"/>
    <mergeCell ref="J50:J51"/>
    <mergeCell ref="L50:L51"/>
    <mergeCell ref="M50:M51"/>
    <mergeCell ref="BP50:BR51"/>
    <mergeCell ref="BS50:BU51"/>
    <mergeCell ref="K52:K53"/>
    <mergeCell ref="K54:K55"/>
    <mergeCell ref="K56:K57"/>
    <mergeCell ref="BV50:BX51"/>
    <mergeCell ref="BY50:CA51"/>
    <mergeCell ref="B52:B53"/>
    <mergeCell ref="C52:C53"/>
    <mergeCell ref="D52:D53"/>
    <mergeCell ref="E52:E53"/>
    <mergeCell ref="F52:F53"/>
    <mergeCell ref="G52:G53"/>
    <mergeCell ref="H52:H53"/>
    <mergeCell ref="I52:I53"/>
    <mergeCell ref="J52:J53"/>
    <mergeCell ref="BV56:BX57"/>
    <mergeCell ref="BY56:CA57"/>
    <mergeCell ref="I56:I57"/>
    <mergeCell ref="J56:J57"/>
    <mergeCell ref="BV52:BX53"/>
    <mergeCell ref="BY52:CA53"/>
    <mergeCell ref="BP52:BR53"/>
    <mergeCell ref="BS52:BU53"/>
    <mergeCell ref="B54:B55"/>
    <mergeCell ref="C54:C55"/>
    <mergeCell ref="D54:D55"/>
    <mergeCell ref="E54:E55"/>
    <mergeCell ref="F54:F55"/>
    <mergeCell ref="G54:G55"/>
    <mergeCell ref="H54:H55"/>
    <mergeCell ref="I54:I55"/>
    <mergeCell ref="J54:J55"/>
    <mergeCell ref="L54:L55"/>
    <mergeCell ref="M54:M55"/>
    <mergeCell ref="BP54:BR55"/>
    <mergeCell ref="BS54:BU55"/>
    <mergeCell ref="BV54:BX55"/>
    <mergeCell ref="BY54:CA55"/>
    <mergeCell ref="B56:B57"/>
    <mergeCell ref="C56:C57"/>
    <mergeCell ref="D56:D57"/>
    <mergeCell ref="E56:E57"/>
    <mergeCell ref="F56:F57"/>
    <mergeCell ref="G56:G57"/>
    <mergeCell ref="H56:H57"/>
    <mergeCell ref="BP56:BR57"/>
    <mergeCell ref="BS56:BU57"/>
    <mergeCell ref="L60:L61"/>
    <mergeCell ref="M60:M61"/>
    <mergeCell ref="BP60:BR61"/>
    <mergeCell ref="BS60:BU61"/>
    <mergeCell ref="BS58:BU59"/>
    <mergeCell ref="B58:B59"/>
    <mergeCell ref="C58:C59"/>
    <mergeCell ref="D58:D59"/>
    <mergeCell ref="E58:E59"/>
    <mergeCell ref="F58:F59"/>
    <mergeCell ref="G58:G59"/>
    <mergeCell ref="H58:H59"/>
    <mergeCell ref="I58:I59"/>
    <mergeCell ref="I60:I61"/>
    <mergeCell ref="J60:J61"/>
    <mergeCell ref="J58:J59"/>
    <mergeCell ref="L58:L59"/>
    <mergeCell ref="M58:M59"/>
    <mergeCell ref="BP58:BR59"/>
    <mergeCell ref="BV60:BX61"/>
    <mergeCell ref="BY60:CA61"/>
    <mergeCell ref="BY58:CA59"/>
    <mergeCell ref="B60:B61"/>
    <mergeCell ref="C60:C61"/>
    <mergeCell ref="D60:D61"/>
    <mergeCell ref="E60:E61"/>
    <mergeCell ref="F60:F61"/>
    <mergeCell ref="G60:G61"/>
    <mergeCell ref="H60:H61"/>
    <mergeCell ref="BV64:BX65"/>
    <mergeCell ref="BY64:CA65"/>
    <mergeCell ref="I64:I65"/>
    <mergeCell ref="J64:J65"/>
    <mergeCell ref="L64:L65"/>
    <mergeCell ref="M64:M65"/>
    <mergeCell ref="B62:B63"/>
    <mergeCell ref="C62:C63"/>
    <mergeCell ref="D62:D63"/>
    <mergeCell ref="E62:E63"/>
    <mergeCell ref="F62:F63"/>
    <mergeCell ref="G62:G63"/>
    <mergeCell ref="BY62:CA63"/>
    <mergeCell ref="B64:B65"/>
    <mergeCell ref="C64:C65"/>
    <mergeCell ref="D64:D65"/>
    <mergeCell ref="E64:E65"/>
    <mergeCell ref="F64:F65"/>
    <mergeCell ref="G64:G65"/>
    <mergeCell ref="H64:H65"/>
    <mergeCell ref="H62:H63"/>
    <mergeCell ref="I62:I63"/>
    <mergeCell ref="BV58:BX59"/>
    <mergeCell ref="K58:K59"/>
    <mergeCell ref="J62:J63"/>
    <mergeCell ref="L62:L63"/>
    <mergeCell ref="M62:M63"/>
    <mergeCell ref="BP62:BR63"/>
    <mergeCell ref="G68:G69"/>
    <mergeCell ref="B68:B69"/>
    <mergeCell ref="C68:C69"/>
    <mergeCell ref="D68:D69"/>
    <mergeCell ref="BP94:BR95"/>
    <mergeCell ref="BS94:BU95"/>
    <mergeCell ref="B70:B71"/>
    <mergeCell ref="L70:L71"/>
    <mergeCell ref="M70:M71"/>
    <mergeCell ref="B72:B73"/>
    <mergeCell ref="M94:M95"/>
    <mergeCell ref="BP64:BR65"/>
    <mergeCell ref="BS64:BU65"/>
    <mergeCell ref="L90:L91"/>
    <mergeCell ref="M90:M91"/>
    <mergeCell ref="BP90:BR91"/>
    <mergeCell ref="BS90:BU91"/>
    <mergeCell ref="B66:B67"/>
    <mergeCell ref="C66:C67"/>
    <mergeCell ref="D66:D67"/>
    <mergeCell ref="E66:E67"/>
    <mergeCell ref="F66:F67"/>
    <mergeCell ref="G66:G67"/>
    <mergeCell ref="C70:C71"/>
    <mergeCell ref="K94:K95"/>
    <mergeCell ref="G70:G71"/>
    <mergeCell ref="H70:H71"/>
    <mergeCell ref="BP66:BR67"/>
    <mergeCell ref="E68:E69"/>
    <mergeCell ref="F68:F69"/>
    <mergeCell ref="H68:H69"/>
    <mergeCell ref="I68:I69"/>
    <mergeCell ref="J68:J69"/>
    <mergeCell ref="L68:L69"/>
    <mergeCell ref="M68:M69"/>
    <mergeCell ref="BP68:BR69"/>
    <mergeCell ref="BS68:BU69"/>
    <mergeCell ref="BV68:BX69"/>
    <mergeCell ref="E72:E73"/>
    <mergeCell ref="F72:F73"/>
    <mergeCell ref="J66:J67"/>
    <mergeCell ref="L66:L67"/>
    <mergeCell ref="M66:M67"/>
    <mergeCell ref="I70:I71"/>
    <mergeCell ref="J70:J71"/>
    <mergeCell ref="H66:H67"/>
    <mergeCell ref="I66:I67"/>
    <mergeCell ref="BY94:CA95"/>
    <mergeCell ref="BV90:BX91"/>
    <mergeCell ref="BY90:CA91"/>
    <mergeCell ref="BY66:CA67"/>
    <mergeCell ref="C90:C91"/>
    <mergeCell ref="D90:D91"/>
    <mergeCell ref="E90:E91"/>
    <mergeCell ref="F90:F91"/>
    <mergeCell ref="G90:G91"/>
    <mergeCell ref="M92:M93"/>
    <mergeCell ref="BP92:BR93"/>
    <mergeCell ref="C92:C93"/>
    <mergeCell ref="D92:D93"/>
    <mergeCell ref="E92:E93"/>
    <mergeCell ref="F92:F93"/>
    <mergeCell ref="G92:G93"/>
    <mergeCell ref="G94:G95"/>
    <mergeCell ref="H94:H95"/>
    <mergeCell ref="H92:H93"/>
    <mergeCell ref="I92:I93"/>
    <mergeCell ref="J92:J93"/>
    <mergeCell ref="D70:D71"/>
    <mergeCell ref="E70:E71"/>
    <mergeCell ref="F70:F71"/>
    <mergeCell ref="I94:I95"/>
    <mergeCell ref="J94:J95"/>
    <mergeCell ref="L94:L95"/>
    <mergeCell ref="E80:E81"/>
    <mergeCell ref="I84:I85"/>
    <mergeCell ref="F86:F87"/>
    <mergeCell ref="G86:G87"/>
    <mergeCell ref="L88:L89"/>
    <mergeCell ref="BP98:BR99"/>
    <mergeCell ref="BS98:BU99"/>
    <mergeCell ref="BS92:BU93"/>
    <mergeCell ref="BV92:BX93"/>
    <mergeCell ref="BY92:CA93"/>
    <mergeCell ref="B94:B95"/>
    <mergeCell ref="C94:C95"/>
    <mergeCell ref="D94:D95"/>
    <mergeCell ref="E94:E95"/>
    <mergeCell ref="F94:F95"/>
    <mergeCell ref="I102:I103"/>
    <mergeCell ref="J102:J103"/>
    <mergeCell ref="L102:L103"/>
    <mergeCell ref="M102:M103"/>
    <mergeCell ref="L98:L99"/>
    <mergeCell ref="M98:M99"/>
    <mergeCell ref="M96:M97"/>
    <mergeCell ref="BP96:BR97"/>
    <mergeCell ref="BS96:BU97"/>
    <mergeCell ref="BV96:BX97"/>
    <mergeCell ref="B96:B97"/>
    <mergeCell ref="C96:C97"/>
    <mergeCell ref="D96:D97"/>
    <mergeCell ref="E96:E97"/>
    <mergeCell ref="F96:F97"/>
    <mergeCell ref="G96:G97"/>
    <mergeCell ref="G98:G99"/>
    <mergeCell ref="H98:H99"/>
    <mergeCell ref="I98:I99"/>
    <mergeCell ref="J98:J99"/>
    <mergeCell ref="J96:J97"/>
    <mergeCell ref="L96:L97"/>
    <mergeCell ref="H96:H97"/>
    <mergeCell ref="I96:I97"/>
    <mergeCell ref="BV102:BX103"/>
    <mergeCell ref="BY102:CA103"/>
    <mergeCell ref="BV98:BX99"/>
    <mergeCell ref="BY98:CA99"/>
    <mergeCell ref="BY96:CA97"/>
    <mergeCell ref="B98:B99"/>
    <mergeCell ref="C98:C99"/>
    <mergeCell ref="D98:D99"/>
    <mergeCell ref="E98:E99"/>
    <mergeCell ref="F98:F99"/>
    <mergeCell ref="B100:B101"/>
    <mergeCell ref="C100:C101"/>
    <mergeCell ref="D100:D101"/>
    <mergeCell ref="E100:E101"/>
    <mergeCell ref="F100:F101"/>
    <mergeCell ref="G100:G101"/>
    <mergeCell ref="H100:H101"/>
    <mergeCell ref="I100:I101"/>
    <mergeCell ref="J100:J101"/>
    <mergeCell ref="L100:L101"/>
    <mergeCell ref="M100:M101"/>
    <mergeCell ref="BP100:BR101"/>
    <mergeCell ref="BS100:BU101"/>
    <mergeCell ref="BV100:BX101"/>
    <mergeCell ref="BY100:CA101"/>
    <mergeCell ref="B102:B103"/>
    <mergeCell ref="C102:C103"/>
    <mergeCell ref="D102:D103"/>
    <mergeCell ref="E102:E103"/>
    <mergeCell ref="F102:F103"/>
    <mergeCell ref="G102:G103"/>
    <mergeCell ref="H102:H103"/>
    <mergeCell ref="I110:I111"/>
    <mergeCell ref="J110:J111"/>
    <mergeCell ref="L110:L111"/>
    <mergeCell ref="M110:M111"/>
    <mergeCell ref="BP102:BR103"/>
    <mergeCell ref="BS102:BU103"/>
    <mergeCell ref="L106:L107"/>
    <mergeCell ref="M106:M107"/>
    <mergeCell ref="BP106:BR107"/>
    <mergeCell ref="BS106:BU107"/>
    <mergeCell ref="M104:M105"/>
    <mergeCell ref="BP104:BR105"/>
    <mergeCell ref="BS104:BU105"/>
    <mergeCell ref="I108:I109"/>
    <mergeCell ref="J108:J109"/>
    <mergeCell ref="L108:L109"/>
    <mergeCell ref="M108:M109"/>
    <mergeCell ref="BP108:BR109"/>
    <mergeCell ref="BS108:BU109"/>
    <mergeCell ref="K102:K103"/>
    <mergeCell ref="K104:K105"/>
    <mergeCell ref="K106:K107"/>
    <mergeCell ref="K108:K109"/>
    <mergeCell ref="K110:K111"/>
    <mergeCell ref="B104:B105"/>
    <mergeCell ref="C104:C105"/>
    <mergeCell ref="D104:D105"/>
    <mergeCell ref="E104:E105"/>
    <mergeCell ref="F104:F105"/>
    <mergeCell ref="G104:G105"/>
    <mergeCell ref="G106:G107"/>
    <mergeCell ref="H106:H107"/>
    <mergeCell ref="I106:I107"/>
    <mergeCell ref="J106:J107"/>
    <mergeCell ref="J104:J105"/>
    <mergeCell ref="L104:L105"/>
    <mergeCell ref="H104:H105"/>
    <mergeCell ref="I104:I105"/>
    <mergeCell ref="BV110:BX111"/>
    <mergeCell ref="BY110:CA111"/>
    <mergeCell ref="BV106:BX107"/>
    <mergeCell ref="BY106:CA107"/>
    <mergeCell ref="BY104:CA105"/>
    <mergeCell ref="B106:B107"/>
    <mergeCell ref="C106:C107"/>
    <mergeCell ref="D106:D107"/>
    <mergeCell ref="E106:E107"/>
    <mergeCell ref="F106:F107"/>
    <mergeCell ref="B108:B109"/>
    <mergeCell ref="C108:C109"/>
    <mergeCell ref="D108:D109"/>
    <mergeCell ref="E108:E109"/>
    <mergeCell ref="F108:F109"/>
    <mergeCell ref="G108:G109"/>
    <mergeCell ref="H108:H109"/>
    <mergeCell ref="BV108:BX109"/>
    <mergeCell ref="B110:B111"/>
    <mergeCell ref="C110:C111"/>
    <mergeCell ref="D110:D111"/>
    <mergeCell ref="E110:E111"/>
    <mergeCell ref="F110:F111"/>
    <mergeCell ref="G110:G111"/>
    <mergeCell ref="H110:H111"/>
    <mergeCell ref="H112:H113"/>
    <mergeCell ref="I112:I113"/>
    <mergeCell ref="L118:L119"/>
    <mergeCell ref="M118:M119"/>
    <mergeCell ref="BP110:BR111"/>
    <mergeCell ref="BS110:BU111"/>
    <mergeCell ref="L114:L115"/>
    <mergeCell ref="M114:M115"/>
    <mergeCell ref="BP114:BR115"/>
    <mergeCell ref="BS114:BU115"/>
    <mergeCell ref="B112:B113"/>
    <mergeCell ref="C112:C113"/>
    <mergeCell ref="D112:D113"/>
    <mergeCell ref="E112:E113"/>
    <mergeCell ref="F112:F113"/>
    <mergeCell ref="G112:G113"/>
    <mergeCell ref="J112:J113"/>
    <mergeCell ref="L112:L113"/>
    <mergeCell ref="M112:M113"/>
    <mergeCell ref="BP112:BR113"/>
    <mergeCell ref="BS112:BU113"/>
    <mergeCell ref="B114:B115"/>
    <mergeCell ref="C114:C115"/>
    <mergeCell ref="D114:D115"/>
    <mergeCell ref="E114:E115"/>
    <mergeCell ref="F114:F115"/>
    <mergeCell ref="G114:G115"/>
    <mergeCell ref="H114:H115"/>
    <mergeCell ref="I114:I115"/>
    <mergeCell ref="J114:J115"/>
    <mergeCell ref="BV118:BX119"/>
    <mergeCell ref="BY118:CA119"/>
    <mergeCell ref="I118:I119"/>
    <mergeCell ref="J118:J119"/>
    <mergeCell ref="BV114:BX115"/>
    <mergeCell ref="BY114:CA115"/>
    <mergeCell ref="B116:B117"/>
    <mergeCell ref="C116:C117"/>
    <mergeCell ref="D116:D117"/>
    <mergeCell ref="E116:E117"/>
    <mergeCell ref="F116:F117"/>
    <mergeCell ref="G116:G117"/>
    <mergeCell ref="H116:H117"/>
    <mergeCell ref="I116:I117"/>
    <mergeCell ref="J116:J117"/>
    <mergeCell ref="L116:L117"/>
    <mergeCell ref="M116:M117"/>
    <mergeCell ref="BP116:BR117"/>
    <mergeCell ref="BS116:BU117"/>
    <mergeCell ref="BV116:BX117"/>
    <mergeCell ref="BY116:CA117"/>
    <mergeCell ref="B118:B119"/>
    <mergeCell ref="C118:C119"/>
    <mergeCell ref="D118:D119"/>
    <mergeCell ref="E118:E119"/>
    <mergeCell ref="F118:F119"/>
    <mergeCell ref="G118:G119"/>
    <mergeCell ref="H118:H119"/>
    <mergeCell ref="I126:I127"/>
    <mergeCell ref="J126:J127"/>
    <mergeCell ref="L126:L127"/>
    <mergeCell ref="M126:M127"/>
    <mergeCell ref="BP118:BR119"/>
    <mergeCell ref="BS118:BU119"/>
    <mergeCell ref="L122:L123"/>
    <mergeCell ref="M122:M123"/>
    <mergeCell ref="BP122:BR123"/>
    <mergeCell ref="BS122:BU123"/>
    <mergeCell ref="M120:M121"/>
    <mergeCell ref="BP120:BR121"/>
    <mergeCell ref="BS120:BU121"/>
    <mergeCell ref="I124:I125"/>
    <mergeCell ref="J124:J125"/>
    <mergeCell ref="L124:L125"/>
    <mergeCell ref="M124:M125"/>
    <mergeCell ref="BP124:BR125"/>
    <mergeCell ref="BS124:BU125"/>
    <mergeCell ref="K126:K127"/>
    <mergeCell ref="B120:B121"/>
    <mergeCell ref="C120:C121"/>
    <mergeCell ref="D120:D121"/>
    <mergeCell ref="E120:E121"/>
    <mergeCell ref="F120:F121"/>
    <mergeCell ref="G120:G121"/>
    <mergeCell ref="G122:G123"/>
    <mergeCell ref="H122:H123"/>
    <mergeCell ref="I122:I123"/>
    <mergeCell ref="J122:J123"/>
    <mergeCell ref="J120:J121"/>
    <mergeCell ref="L120:L121"/>
    <mergeCell ref="H120:H121"/>
    <mergeCell ref="I120:I121"/>
    <mergeCell ref="BV126:BX127"/>
    <mergeCell ref="BY126:CA127"/>
    <mergeCell ref="BV122:BX123"/>
    <mergeCell ref="BY122:CA123"/>
    <mergeCell ref="B122:B123"/>
    <mergeCell ref="C122:C123"/>
    <mergeCell ref="D122:D123"/>
    <mergeCell ref="E122:E123"/>
    <mergeCell ref="F122:F123"/>
    <mergeCell ref="B124:B125"/>
    <mergeCell ref="C124:C125"/>
    <mergeCell ref="D124:D125"/>
    <mergeCell ref="E124:E125"/>
    <mergeCell ref="F124:F125"/>
    <mergeCell ref="G124:G125"/>
    <mergeCell ref="H124:H125"/>
    <mergeCell ref="BV124:BX125"/>
    <mergeCell ref="BY120:CA121"/>
    <mergeCell ref="C126:C127"/>
    <mergeCell ref="D126:D127"/>
    <mergeCell ref="E126:E127"/>
    <mergeCell ref="F126:F127"/>
    <mergeCell ref="G126:G127"/>
    <mergeCell ref="H126:H127"/>
    <mergeCell ref="I134:I135"/>
    <mergeCell ref="J134:J135"/>
    <mergeCell ref="L134:L135"/>
    <mergeCell ref="M134:M135"/>
    <mergeCell ref="BP126:BR127"/>
    <mergeCell ref="BS126:BU127"/>
    <mergeCell ref="L130:L131"/>
    <mergeCell ref="M130:M131"/>
    <mergeCell ref="BP130:BR131"/>
    <mergeCell ref="BS130:BU131"/>
    <mergeCell ref="M128:M129"/>
    <mergeCell ref="BP128:BR129"/>
    <mergeCell ref="BS128:BU129"/>
    <mergeCell ref="C128:C129"/>
    <mergeCell ref="D128:D129"/>
    <mergeCell ref="E128:E129"/>
    <mergeCell ref="F128:F129"/>
    <mergeCell ref="G128:G129"/>
    <mergeCell ref="G130:G131"/>
    <mergeCell ref="H130:H131"/>
    <mergeCell ref="I130:I131"/>
    <mergeCell ref="J130:J131"/>
    <mergeCell ref="J128:J129"/>
    <mergeCell ref="L128:L129"/>
    <mergeCell ref="BV134:BX135"/>
    <mergeCell ref="BY134:CA135"/>
    <mergeCell ref="BV130:BX131"/>
    <mergeCell ref="BY130:CA131"/>
    <mergeCell ref="BY128:CA129"/>
    <mergeCell ref="B130:B131"/>
    <mergeCell ref="C130:C131"/>
    <mergeCell ref="D130:D131"/>
    <mergeCell ref="E130:E131"/>
    <mergeCell ref="F130:F131"/>
    <mergeCell ref="B132:B133"/>
    <mergeCell ref="C132:C133"/>
    <mergeCell ref="D132:D133"/>
    <mergeCell ref="E132:E133"/>
    <mergeCell ref="F132:F133"/>
    <mergeCell ref="G132:G133"/>
    <mergeCell ref="H132:H133"/>
    <mergeCell ref="I132:I133"/>
    <mergeCell ref="J132:J133"/>
    <mergeCell ref="L132:L133"/>
    <mergeCell ref="M132:M133"/>
    <mergeCell ref="BP132:BR133"/>
    <mergeCell ref="BS132:BU133"/>
    <mergeCell ref="BV132:BX133"/>
    <mergeCell ref="BY132:CA133"/>
    <mergeCell ref="B134:B135"/>
    <mergeCell ref="C134:C135"/>
    <mergeCell ref="E134:E135"/>
    <mergeCell ref="F134:F135"/>
    <mergeCell ref="G134:G135"/>
    <mergeCell ref="B128:B129"/>
    <mergeCell ref="D134:D135"/>
    <mergeCell ref="H136:H137"/>
    <mergeCell ref="I136:I137"/>
    <mergeCell ref="L142:L143"/>
    <mergeCell ref="M142:M143"/>
    <mergeCell ref="BP134:BR135"/>
    <mergeCell ref="BS134:BU135"/>
    <mergeCell ref="L138:L139"/>
    <mergeCell ref="M138:M139"/>
    <mergeCell ref="BP138:BR139"/>
    <mergeCell ref="BS138:BU139"/>
    <mergeCell ref="B136:B137"/>
    <mergeCell ref="C136:C137"/>
    <mergeCell ref="D136:D137"/>
    <mergeCell ref="E136:E137"/>
    <mergeCell ref="F136:F137"/>
    <mergeCell ref="G136:G137"/>
    <mergeCell ref="J136:J137"/>
    <mergeCell ref="L136:L137"/>
    <mergeCell ref="M136:M137"/>
    <mergeCell ref="BP136:BR137"/>
    <mergeCell ref="BS136:BU137"/>
    <mergeCell ref="B142:B143"/>
    <mergeCell ref="C142:C143"/>
    <mergeCell ref="D142:D143"/>
    <mergeCell ref="E142:E143"/>
    <mergeCell ref="F142:F143"/>
    <mergeCell ref="G142:G143"/>
    <mergeCell ref="BP142:BR143"/>
    <mergeCell ref="BS142:BU143"/>
    <mergeCell ref="B138:B139"/>
    <mergeCell ref="C138:C139"/>
    <mergeCell ref="D138:D139"/>
    <mergeCell ref="E138:E139"/>
    <mergeCell ref="F138:F139"/>
    <mergeCell ref="G138:G139"/>
    <mergeCell ref="H138:H139"/>
    <mergeCell ref="I138:I139"/>
    <mergeCell ref="J138:J139"/>
    <mergeCell ref="BV142:BX143"/>
    <mergeCell ref="BY142:CA143"/>
    <mergeCell ref="I142:I143"/>
    <mergeCell ref="J142:J143"/>
    <mergeCell ref="BV138:BX139"/>
    <mergeCell ref="BY138:CA139"/>
    <mergeCell ref="B140:B141"/>
    <mergeCell ref="C140:C141"/>
    <mergeCell ref="D140:D141"/>
    <mergeCell ref="E140:E141"/>
    <mergeCell ref="F140:F141"/>
    <mergeCell ref="G140:G141"/>
    <mergeCell ref="H140:H141"/>
    <mergeCell ref="I140:I141"/>
    <mergeCell ref="J140:J141"/>
    <mergeCell ref="L140:L141"/>
    <mergeCell ref="M140:M141"/>
    <mergeCell ref="BP140:BR141"/>
    <mergeCell ref="BS140:BU141"/>
    <mergeCell ref="BV140:BX141"/>
    <mergeCell ref="BY140:CA141"/>
    <mergeCell ref="B144:B145"/>
    <mergeCell ref="C144:C145"/>
    <mergeCell ref="D144:D145"/>
    <mergeCell ref="E144:E145"/>
    <mergeCell ref="F144:F145"/>
    <mergeCell ref="G144:G145"/>
    <mergeCell ref="H144:H145"/>
    <mergeCell ref="I144:I145"/>
    <mergeCell ref="I146:I147"/>
    <mergeCell ref="J146:J147"/>
    <mergeCell ref="J144:J145"/>
    <mergeCell ref="L144:L145"/>
    <mergeCell ref="M144:M145"/>
    <mergeCell ref="BP144:BR145"/>
    <mergeCell ref="BV146:BX147"/>
    <mergeCell ref="BY146:CA147"/>
    <mergeCell ref="BY144:CA145"/>
    <mergeCell ref="B146:B147"/>
    <mergeCell ref="C146:C147"/>
    <mergeCell ref="D146:D147"/>
    <mergeCell ref="E146:E147"/>
    <mergeCell ref="F146:F147"/>
    <mergeCell ref="G146:G147"/>
    <mergeCell ref="H146:H147"/>
    <mergeCell ref="BV154:BX155"/>
    <mergeCell ref="BY154:CA155"/>
    <mergeCell ref="BY152:CA153"/>
    <mergeCell ref="B154:B155"/>
    <mergeCell ref="BY150:CA151"/>
    <mergeCell ref="I150:I151"/>
    <mergeCell ref="J150:J151"/>
    <mergeCell ref="L150:L151"/>
    <mergeCell ref="M150:M151"/>
    <mergeCell ref="B148:B149"/>
    <mergeCell ref="C148:C149"/>
    <mergeCell ref="D148:D149"/>
    <mergeCell ref="E148:E149"/>
    <mergeCell ref="F148:F149"/>
    <mergeCell ref="G148:G149"/>
    <mergeCell ref="H148:H149"/>
    <mergeCell ref="I148:I149"/>
    <mergeCell ref="J148:J149"/>
    <mergeCell ref="L148:L149"/>
    <mergeCell ref="M148:M149"/>
    <mergeCell ref="BP148:BR149"/>
    <mergeCell ref="BS148:BU149"/>
    <mergeCell ref="BV148:BX149"/>
    <mergeCell ref="BY148:CA149"/>
    <mergeCell ref="B150:B151"/>
    <mergeCell ref="C150:C151"/>
    <mergeCell ref="D150:D151"/>
    <mergeCell ref="E150:E151"/>
    <mergeCell ref="F150:F151"/>
    <mergeCell ref="G150:G151"/>
    <mergeCell ref="H150:H151"/>
    <mergeCell ref="H152:H153"/>
    <mergeCell ref="I152:I153"/>
    <mergeCell ref="BP150:BR151"/>
    <mergeCell ref="BS150:BU151"/>
    <mergeCell ref="L154:L155"/>
    <mergeCell ref="M154:M155"/>
    <mergeCell ref="BP154:BR155"/>
    <mergeCell ref="BS154:BU155"/>
    <mergeCell ref="B152:B153"/>
    <mergeCell ref="C152:C153"/>
    <mergeCell ref="D152:D153"/>
    <mergeCell ref="E152:E153"/>
    <mergeCell ref="F152:F153"/>
    <mergeCell ref="G152:G153"/>
    <mergeCell ref="J152:J153"/>
    <mergeCell ref="L152:L153"/>
    <mergeCell ref="M152:M153"/>
    <mergeCell ref="BP152:BR153"/>
    <mergeCell ref="BS152:BU153"/>
    <mergeCell ref="K154:K155"/>
    <mergeCell ref="BV152:BX153"/>
    <mergeCell ref="C154:C155"/>
    <mergeCell ref="D154:D155"/>
    <mergeCell ref="E154:E155"/>
    <mergeCell ref="F154:F155"/>
    <mergeCell ref="G154:G155"/>
    <mergeCell ref="H154:H155"/>
    <mergeCell ref="I154:I155"/>
    <mergeCell ref="J154:J155"/>
    <mergeCell ref="M72:M73"/>
    <mergeCell ref="B74:B75"/>
    <mergeCell ref="C74:C75"/>
    <mergeCell ref="D74:D75"/>
    <mergeCell ref="E74:E75"/>
    <mergeCell ref="F74:F75"/>
    <mergeCell ref="G74:G75"/>
    <mergeCell ref="H74:H75"/>
    <mergeCell ref="I74:I75"/>
    <mergeCell ref="J74:J75"/>
    <mergeCell ref="H76:H77"/>
    <mergeCell ref="I76:I77"/>
    <mergeCell ref="J76:J77"/>
    <mergeCell ref="L76:L77"/>
    <mergeCell ref="M76:M77"/>
    <mergeCell ref="G72:G73"/>
    <mergeCell ref="H72:H73"/>
    <mergeCell ref="I72:I73"/>
    <mergeCell ref="J72:J73"/>
    <mergeCell ref="L72:L73"/>
    <mergeCell ref="B76:B77"/>
    <mergeCell ref="C76:C77"/>
    <mergeCell ref="H142:H143"/>
    <mergeCell ref="C78:C79"/>
    <mergeCell ref="D78:D79"/>
    <mergeCell ref="E78:E79"/>
    <mergeCell ref="F78:F79"/>
    <mergeCell ref="M80:M81"/>
    <mergeCell ref="B82:B83"/>
    <mergeCell ref="C82:C83"/>
    <mergeCell ref="D82:D83"/>
    <mergeCell ref="E82:E83"/>
    <mergeCell ref="F82:F83"/>
    <mergeCell ref="G82:G83"/>
    <mergeCell ref="H82:H83"/>
    <mergeCell ref="I82:I83"/>
    <mergeCell ref="J82:J83"/>
    <mergeCell ref="J80:J81"/>
    <mergeCell ref="L80:L81"/>
    <mergeCell ref="H80:H81"/>
    <mergeCell ref="I80:I81"/>
    <mergeCell ref="F80:F81"/>
    <mergeCell ref="G80:G81"/>
    <mergeCell ref="L82:L83"/>
    <mergeCell ref="B92:B93"/>
    <mergeCell ref="B88:B89"/>
    <mergeCell ref="C88:C89"/>
    <mergeCell ref="D88:D89"/>
    <mergeCell ref="E88:E89"/>
    <mergeCell ref="F88:F89"/>
    <mergeCell ref="H134:H135"/>
    <mergeCell ref="H128:H129"/>
    <mergeCell ref="I128:I129"/>
    <mergeCell ref="B126:B127"/>
    <mergeCell ref="BY72:CA73"/>
    <mergeCell ref="BP74:BR75"/>
    <mergeCell ref="BS74:BU75"/>
    <mergeCell ref="BV74:BX75"/>
    <mergeCell ref="BY74:CA75"/>
    <mergeCell ref="F76:F77"/>
    <mergeCell ref="G76:G77"/>
    <mergeCell ref="G78:G79"/>
    <mergeCell ref="H78:H79"/>
    <mergeCell ref="I78:I79"/>
    <mergeCell ref="J78:J79"/>
    <mergeCell ref="L78:L79"/>
    <mergeCell ref="L74:L75"/>
    <mergeCell ref="M74:M75"/>
    <mergeCell ref="C72:C73"/>
    <mergeCell ref="D72:D73"/>
    <mergeCell ref="BP88:BR89"/>
    <mergeCell ref="BS88:BU89"/>
    <mergeCell ref="BV88:BX89"/>
    <mergeCell ref="BY88:CA89"/>
    <mergeCell ref="J86:J87"/>
    <mergeCell ref="L86:L87"/>
    <mergeCell ref="M88:M89"/>
    <mergeCell ref="F84:F85"/>
    <mergeCell ref="G84:G85"/>
    <mergeCell ref="H84:H85"/>
    <mergeCell ref="BP76:BR77"/>
    <mergeCell ref="BP86:BR87"/>
    <mergeCell ref="BS86:BU87"/>
    <mergeCell ref="BY86:CA87"/>
    <mergeCell ref="B90:B91"/>
    <mergeCell ref="G88:G89"/>
    <mergeCell ref="H88:H89"/>
    <mergeCell ref="I88:I89"/>
    <mergeCell ref="J88:J89"/>
    <mergeCell ref="B86:B87"/>
    <mergeCell ref="C86:C87"/>
    <mergeCell ref="D86:D87"/>
    <mergeCell ref="E86:E87"/>
    <mergeCell ref="B84:B85"/>
    <mergeCell ref="C84:C85"/>
    <mergeCell ref="D84:D85"/>
    <mergeCell ref="E84:E85"/>
    <mergeCell ref="D76:D77"/>
    <mergeCell ref="E76:E77"/>
    <mergeCell ref="M78:M79"/>
    <mergeCell ref="M82:M83"/>
    <mergeCell ref="B80:B81"/>
    <mergeCell ref="C80:C81"/>
    <mergeCell ref="D80:D81"/>
    <mergeCell ref="H90:H91"/>
    <mergeCell ref="I90:I91"/>
    <mergeCell ref="J90:J91"/>
    <mergeCell ref="B78:B79"/>
    <mergeCell ref="BY68:CA69"/>
    <mergeCell ref="BP70:BR71"/>
    <mergeCell ref="BS70:BU71"/>
    <mergeCell ref="BV70:BX71"/>
    <mergeCell ref="BY70:CA71"/>
    <mergeCell ref="BP84:BR85"/>
    <mergeCell ref="BS84:BU85"/>
    <mergeCell ref="BY84:CA85"/>
    <mergeCell ref="M86:M87"/>
    <mergeCell ref="H86:H87"/>
    <mergeCell ref="I86:I87"/>
    <mergeCell ref="J84:J85"/>
    <mergeCell ref="L84:L85"/>
    <mergeCell ref="M84:M85"/>
    <mergeCell ref="BY78:CA79"/>
    <mergeCell ref="BP80:BR81"/>
    <mergeCell ref="BS80:BU81"/>
    <mergeCell ref="BV80:BX81"/>
    <mergeCell ref="BY80:CA81"/>
    <mergeCell ref="BP82:BR83"/>
    <mergeCell ref="BS82:BU83"/>
    <mergeCell ref="BV82:BX83"/>
    <mergeCell ref="BY82:CA83"/>
    <mergeCell ref="BS76:BU77"/>
    <mergeCell ref="BV76:BX77"/>
    <mergeCell ref="BY76:CA77"/>
    <mergeCell ref="BP78:BR79"/>
    <mergeCell ref="BS78:BU79"/>
    <mergeCell ref="BV78:BX79"/>
    <mergeCell ref="BP72:BR73"/>
    <mergeCell ref="BS72:BU73"/>
    <mergeCell ref="BV72:BX73"/>
  </mergeCells>
  <conditionalFormatting sqref="B7">
    <cfRule type="containsText" dxfId="40" priority="8" operator="containsText" text="Estan mal distrubidos los pesos porcentuales ya que el proyecto suma mas del 100%">
      <formula>NOT(ISERROR(SEARCH(("Estan mal distrubidos los pesos porcentuales ya que el proyecto suma mas del 100%"),(B7))))</formula>
    </cfRule>
  </conditionalFormatting>
  <conditionalFormatting sqref="P12:P155">
    <cfRule type="cellIs" dxfId="39" priority="9" operator="greaterThan">
      <formula>1</formula>
    </cfRule>
  </conditionalFormatting>
  <conditionalFormatting sqref="Q13:BO13 Q29:BO29 Q31:BO31 Q15:BO15 Q35:BO35 Q37:BO37 Q33:BO33 Q17:BO17 Q19:BO19 Q21:BO21 Q23:BO23 Q25:BO25 Q39:BO39 Q41:BO41 Q43:BO43 Q45:BO45 Q47:BO47 Q49:BO49 Q51:BO51 Q53:BO53 Q55:BO55 Q57:BO57 Q59:BO59 Q61:BO61 Q63:BO63 Q65:BO65 Q91:BO91 Q93:BO93 Q95:BO95 Q97:BO97 Q99:BO99 Q101:BO101 Q103:BO103 Q105:BO105 Q107:BO107 Q109:BO109 Q111:BO111 Q113:BO113 Q115:BO115 Q117:BO117 Q119:BO119 Q121:BO121 Q123:BO123 Q125:BO125 Q129:BO129 Q131:BO131 Q133:BO133 Q135:BO135 Q137:BO137 Q139:BO139 Q141:BO141 Q143:BO143 Q145:BO145 Q147:BO147 Q149:BO149 Q151:BO151 Q153:BO153 Q155:BO155 Q67:BO67 Q69:BO69 BM68:BO68 Q71:BO71 BM70:BO70 Q73:BO73 BM72:BO72 Q75:BO75 BM74:BO74 Q77:BO77 BM76:BO76 Q79:BO79 BM78:BO78 Q81:BO81 BM80:BO80 Q83:BO83 BM82:BO82 Q85:BO85 BM84:BO84 Q87:BO87 BM86:BO86 Q89:BO89 BM88:BO88 Q27:BO27 Q127:BO127">
    <cfRule type="expression" dxfId="38" priority="1">
      <formula>Q13=""</formula>
    </cfRule>
  </conditionalFormatting>
  <conditionalFormatting sqref="Q13:BO13 Q29:BO29 Q31:BO31 Q15:BO15 Q35:BO35 Q37:BO37 Q33:BO33 Q17:BO17 Q19:BO19 Q25:BO25 Q39:BO39 Q41:BO41 Q43:BO43 Q45:BO45 Q47:BO47 Q49:BO49 Q51:BO51 Q53:BO53 Q55:BO55 Q57:BO57 Q59:BO59 Q61:BO61 Q63:BO63 Q65:BO65 Q91:BO91 Q93:BO93 Q95:BO95 Q97:BO97 Q99:BO99 Q101:BO101 Q103:BO103 Q105:BO105 Q107:BO107 Q109:BO109 Q111:BO111 Q113:BO113 Q115:BO115 Q117:BO117 Q119:BO119 Q121:BO121 Q123:BO123 Q125:BO125 Q129:BO129 Q131:BO131 Q133:BO133 Q135:BO135 Q137:BO137 Q139:BO139 Q141:BO141 Q143:BO143 Q145:BO145 Q147:BO147 Q149:BO149 Q151:BO151 Q153:BO153 Q155:BO155 Q67:BO67 Q69:BO69 BM68:BO68 BM70:BO70 BE21:BO21 Q21:BC21 Q23:AZ23 BB23:BC23 BE23:BO23 Q27:BO27 Q127:BO127">
    <cfRule type="expression" dxfId="37" priority="2">
      <formula>Q13&lt;Q12</formula>
    </cfRule>
  </conditionalFormatting>
  <conditionalFormatting sqref="Q13:BO13 Q29:BO29 Q31:BO31 Q15:BO15 Q35:BO35 Q37:BO37 Q33:BO33 Q17:BO17 Q19:BO19 Q25:BO25 Q39:BO39 Q41:BO41 Q43:BO43 Q45:BO45 Q47:BO47 Q49:BO49 Q51:BO51 Q53:BO53 Q55:BO55 Q57:BO57 Q59:BO59 Q61:BO61 Q63:BO63 Q65:BO65 Q91:BO91 Q93:BO93 Q95:BO95 Q97:BO97 Q99:BO99 Q101:BO101 Q103:BO103 Q105:BO105 Q107:BO107 Q109:BO109 Q111:BO111 Q113:BO113 Q115:BO115 Q117:BO117 Q119:BO119 Q121:BO121 Q123:BO123 Q125:BO125 Q129:BO129 Q131:BO131 Q133:BO133 Q135:BO135 Q137:BO137 Q139:BO139 Q141:BO141 Q143:BO143 Q145:BO145 Q147:BO147 Q149:BO149 Q151:BO151 Q153:BO153 Q155:BO155 Q67:BO67 Q69:BO69 BM68:BO68 BM70:BO70 BE21:BO21 Q21:BC21 Q23:AZ23 BB23:BC23 BE23:BO23 Q27:BO27 Q127:BO127">
    <cfRule type="expression" dxfId="36" priority="3">
      <formula>Q12&gt;=Q13</formula>
    </cfRule>
  </conditionalFormatting>
  <conditionalFormatting sqref="Q83:BO83 Q85:BO85 BM84:BO84 BM86:BO86">
    <cfRule type="expression" dxfId="35" priority="10">
      <formula>Q83&lt;Q69</formula>
    </cfRule>
  </conditionalFormatting>
  <conditionalFormatting sqref="Q83:BO83 Q85:BO85 BM84:BO84 BM86:BO86">
    <cfRule type="expression" dxfId="34" priority="11">
      <formula>Q69&gt;=Q83</formula>
    </cfRule>
  </conditionalFormatting>
  <conditionalFormatting sqref="BM82:BO82">
    <cfRule type="expression" dxfId="33" priority="12">
      <formula>BM82&lt;BM69</formula>
    </cfRule>
  </conditionalFormatting>
  <conditionalFormatting sqref="BM82:BO82">
    <cfRule type="expression" dxfId="32" priority="13">
      <formula>BM69&gt;=BM82</formula>
    </cfRule>
  </conditionalFormatting>
  <conditionalFormatting sqref="Q81:BO81">
    <cfRule type="expression" dxfId="31" priority="14">
      <formula>Q81&lt;Q69</formula>
    </cfRule>
  </conditionalFormatting>
  <conditionalFormatting sqref="Q81:BO81">
    <cfRule type="expression" dxfId="30" priority="15">
      <formula>Q69&gt;=Q81</formula>
    </cfRule>
  </conditionalFormatting>
  <conditionalFormatting sqref="BM80:BO80">
    <cfRule type="expression" dxfId="29" priority="16">
      <formula>BM80&lt;BM69</formula>
    </cfRule>
  </conditionalFormatting>
  <conditionalFormatting sqref="BM80:BO80">
    <cfRule type="expression" dxfId="28" priority="17">
      <formula>BM69&gt;=BM80</formula>
    </cfRule>
  </conditionalFormatting>
  <conditionalFormatting sqref="Q79:BO79">
    <cfRule type="expression" dxfId="27" priority="18">
      <formula>Q79&lt;Q69</formula>
    </cfRule>
  </conditionalFormatting>
  <conditionalFormatting sqref="Q79:BO79">
    <cfRule type="expression" dxfId="26" priority="19">
      <formula>Q69&gt;=Q79</formula>
    </cfRule>
  </conditionalFormatting>
  <conditionalFormatting sqref="BM78:BO78">
    <cfRule type="expression" dxfId="25" priority="20">
      <formula>BM78&lt;BM69</formula>
    </cfRule>
  </conditionalFormatting>
  <conditionalFormatting sqref="BM78:BO78">
    <cfRule type="expression" dxfId="24" priority="21">
      <formula>BM69&gt;=BM78</formula>
    </cfRule>
  </conditionalFormatting>
  <conditionalFormatting sqref="Q77:BO77">
    <cfRule type="expression" dxfId="23" priority="22">
      <formula>Q77&lt;Q69</formula>
    </cfRule>
  </conditionalFormatting>
  <conditionalFormatting sqref="Q77:BO77">
    <cfRule type="expression" dxfId="22" priority="23">
      <formula>Q69&gt;=Q77</formula>
    </cfRule>
  </conditionalFormatting>
  <conditionalFormatting sqref="BM76:BO76">
    <cfRule type="expression" dxfId="21" priority="24">
      <formula>BM76&lt;BM69</formula>
    </cfRule>
  </conditionalFormatting>
  <conditionalFormatting sqref="BM76:BO76">
    <cfRule type="expression" dxfId="20" priority="25">
      <formula>BM69&gt;=BM76</formula>
    </cfRule>
  </conditionalFormatting>
  <conditionalFormatting sqref="Q75:BO75">
    <cfRule type="expression" dxfId="19" priority="26">
      <formula>Q75&lt;Q69</formula>
    </cfRule>
  </conditionalFormatting>
  <conditionalFormatting sqref="Q75:BO75">
    <cfRule type="expression" dxfId="18" priority="27">
      <formula>Q69&gt;=Q75</formula>
    </cfRule>
  </conditionalFormatting>
  <conditionalFormatting sqref="BM74:BO74">
    <cfRule type="expression" dxfId="17" priority="28">
      <formula>BM74&lt;BM69</formula>
    </cfRule>
  </conditionalFormatting>
  <conditionalFormatting sqref="BM74:BO74">
    <cfRule type="expression" dxfId="16" priority="29">
      <formula>BM69&gt;=BM74</formula>
    </cfRule>
  </conditionalFormatting>
  <conditionalFormatting sqref="Q73:BO73">
    <cfRule type="expression" dxfId="15" priority="30">
      <formula>Q73&lt;Q69</formula>
    </cfRule>
  </conditionalFormatting>
  <conditionalFormatting sqref="Q73:BO73">
    <cfRule type="expression" dxfId="14" priority="31">
      <formula>Q69&gt;=Q73</formula>
    </cfRule>
  </conditionalFormatting>
  <conditionalFormatting sqref="BM72:BO72">
    <cfRule type="expression" dxfId="13" priority="32">
      <formula>BM72&lt;BM69</formula>
    </cfRule>
  </conditionalFormatting>
  <conditionalFormatting sqref="BM72:BO72">
    <cfRule type="expression" dxfId="12" priority="33">
      <formula>BM69&gt;=BM72</formula>
    </cfRule>
  </conditionalFormatting>
  <conditionalFormatting sqref="Q71:BO71">
    <cfRule type="expression" dxfId="11" priority="34">
      <formula>Q71&lt;Q69</formula>
    </cfRule>
  </conditionalFormatting>
  <conditionalFormatting sqref="Q71:BO71">
    <cfRule type="expression" dxfId="10" priority="35">
      <formula>Q69&gt;=Q71</formula>
    </cfRule>
  </conditionalFormatting>
  <conditionalFormatting sqref="Q89:BO89">
    <cfRule type="expression" dxfId="9" priority="36">
      <formula>Q89&lt;Q72</formula>
    </cfRule>
  </conditionalFormatting>
  <conditionalFormatting sqref="Q89:BO89">
    <cfRule type="expression" dxfId="8" priority="37">
      <formula>Q72&gt;=Q89</formula>
    </cfRule>
  </conditionalFormatting>
  <conditionalFormatting sqref="BM88:BO88">
    <cfRule type="expression" dxfId="7" priority="38">
      <formula>BM88&lt;BM72</formula>
    </cfRule>
  </conditionalFormatting>
  <conditionalFormatting sqref="BM88:BO88">
    <cfRule type="expression" dxfId="6" priority="39">
      <formula>BM72&gt;=BM88</formula>
    </cfRule>
  </conditionalFormatting>
  <conditionalFormatting sqref="Q87:BO87">
    <cfRule type="expression" dxfId="5" priority="40">
      <formula>Q87&lt;Q72</formula>
    </cfRule>
  </conditionalFormatting>
  <conditionalFormatting sqref="Q87:BO87">
    <cfRule type="expression" dxfId="4" priority="41">
      <formula>Q72&gt;=Q87</formula>
    </cfRule>
  </conditionalFormatting>
  <conditionalFormatting sqref="BD21 BD23">
    <cfRule type="expression" dxfId="3" priority="44">
      <formula>BD21&lt;#REF!</formula>
    </cfRule>
  </conditionalFormatting>
  <conditionalFormatting sqref="BD21 BD23">
    <cfRule type="expression" dxfId="2" priority="47">
      <formula>#REF!&gt;=BD21</formula>
    </cfRule>
  </conditionalFormatting>
  <conditionalFormatting sqref="BA23">
    <cfRule type="expression" dxfId="1" priority="49">
      <formula>BA23&lt;BD22</formula>
    </cfRule>
  </conditionalFormatting>
  <conditionalFormatting sqref="BA23">
    <cfRule type="expression" dxfId="0" priority="52">
      <formula>BD22&gt;=BA23</formula>
    </cfRule>
  </conditionalFormatting>
  <dataValidations count="5">
    <dataValidation type="decimal" allowBlank="1" showErrorMessage="1" sqref="P12:P155" xr:uid="{CFCD75E5-632D-4127-8E71-D1E588CC0E35}">
      <formula1>0</formula1>
      <formula2>1</formula2>
    </dataValidation>
    <dataValidation type="decimal" allowBlank="1" showInputMessage="1" showErrorMessage="1" prompt="Campo calculado  - Indica el % de avance que aporta la actividad a todo el Plan" sqref="O13 O15 O17 O19 O21 O23 O25 O27 O29 O155 O35 O37 O39 O41 O43 O45 O47 O49 O51 O53 O55 O57 O59 O61 O63 O65 O91 O93 O95 O97 O99 O103 O101 O105 O107 O109 O111 O113 O115 O117 O119 O121 O123 O125 O127 O129 O131 O133 O135 O137 O139 O141 O143 O145 O147 O149 O151 O153 O31 O89 O67 O69 O71 O73 O75 O77 O79 O81 O83 O85 O87 O33" xr:uid="{583F5AE1-FDA9-4494-98A9-3FDC60745EED}">
      <formula1>0</formula1>
      <formula2>1</formula2>
    </dataValidation>
    <dataValidation type="decimal" allowBlank="1" showInputMessage="1" showErrorMessage="1" prompt="Ingrese el peso o valor porcentual de la actividad en el Plan" sqref="O154 O152 O150 O148 O146 O144 O142 O140 O138 O136 O36 O134 O38 O40 O42 O44 O46 O48 O50 O52 O54 O56 O58 O60 O62 O64 O66 O90 O92 O94 O96 O98 O100 O102 O104 O106 O108 O110 O112 O114 O116 O118 O120 O122 O124 O126 O128 O130 O132 O68 O70 O72 O74 O76 O78 O80 O82 O84 O86 O88 O34" xr:uid="{F28BA7A3-5392-4F47-B721-8C531EA0059E}">
      <formula1>0</formula1>
      <formula2>1</formula2>
    </dataValidation>
    <dataValidation type="decimal" allowBlank="1" showInputMessage="1" showErrorMessage="1" prompt="valor porcentual de la activida - Indique el peso porcentual de la actividad dentro del proyecto" sqref="O156 O12 O14 O16 O18 O20 O22 O24 O26 O28 O30 O32" xr:uid="{EFBF329C-39E0-4619-89B8-D14C7228339F}">
      <formula1>0</formula1>
      <formula2>1</formula2>
    </dataValidation>
    <dataValidation type="decimal" allowBlank="1" showInputMessage="1" showErrorMessage="1" prompt="% de avance en la actividad - indique el % programado de avance durante esta semana_x000a_" sqref="Q12:BO19 Q20:BC20 BE20:BO20 Q21:BO21 Q23:BO155 Q22:AZ22 BB22:BO22" xr:uid="{D7A3C3AF-40F2-4F2F-ADF6-A50070D742B1}">
      <formula1>0</formula1>
      <formula2>1</formula2>
    </dataValidation>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7" id="{CD576498-2512-4DA8-821A-5FD513791FF7}">
            <x14:iconSet>
              <x14:cfvo type="percent">
                <xm:f>0</xm:f>
              </x14:cfvo>
              <x14:cfvo type="num">
                <xm:f>'\Users\ESCOBARA\Desktop\pr0980nas_1\Gerencia de Innovacion y Procesos\Users\pulidosjf\Documents\TRABAJADOS\[PLAN DE ACCIÓN 2020 - V3_.xlsx]Hoja2'!#REF!</xm:f>
              </x14:cfvo>
              <x14:cfvo type="num">
                <xm:f>'\Users\ESCOBARA\Desktop\pr0980nas_1\Gerencia de Innovacion y Procesos\Users\pulidosjf\Documents\TRABAJADOS\[PLAN DE ACCIÓN 2020 - V3_.xlsx]Hoja2'!#REF!</xm:f>
              </x14:cfvo>
            </x14:iconSet>
          </x14:cfRule>
          <xm:sqref>I8</xm:sqref>
        </x14:conditionalFormatting>
        <x14:conditionalFormatting xmlns:xm="http://schemas.microsoft.com/office/excel/2006/main">
          <x14:cfRule type="iconSet" priority="6" id="{0A7838EA-711C-4D94-8324-502A9D50AD44}">
            <x14:iconSet>
              <x14:cfvo type="percent">
                <xm:f>0</xm:f>
              </x14:cfvo>
              <x14:cfvo type="num">
                <xm:f>'\Users\ESCOBARA\Desktop\pr0980nas_1\Gerencia de Innovacion y Procesos\Users\pulidosjf\Documents\TRABAJADOS\[PLAN DE ACCIÓN 2020 - V3_.xlsx]Hoja2'!#REF!</xm:f>
              </x14:cfvo>
              <x14:cfvo type="num">
                <xm:f>'\Users\ESCOBARA\Desktop\pr0980nas_1\Gerencia de Innovacion y Procesos\Users\pulidosjf\Documents\TRABAJADOS\[PLAN DE ACCIÓN 2020 - V3_.xlsx]Hoja2'!#REF!</xm:f>
              </x14:cfvo>
            </x14:iconSet>
          </x14:cfRule>
          <xm:sqref>L8</xm:sqref>
        </x14:conditionalFormatting>
        <x14:conditionalFormatting xmlns:xm="http://schemas.microsoft.com/office/excel/2006/main">
          <x14:cfRule type="iconSet" priority="5" id="{C59B9E51-D171-4769-BA99-FED8F78BA123}">
            <x14:iconSet>
              <x14:cfvo type="percent">
                <xm:f>0</xm:f>
              </x14:cfvo>
              <x14:cfvo type="num">
                <xm:f>'\Users\ESCOBARA\Desktop\pr0980nas_1\Gerencia de Innovacion y Procesos\Users\pulidosjf\Documents\TRABAJADOS\[PLAN DE ACCIÓN 2020 - V3_.xlsx]Hoja2'!#REF!</xm:f>
              </x14:cfvo>
              <x14:cfvo type="num">
                <xm:f>'\Users\ESCOBARA\Desktop\pr0980nas_1\Gerencia de Innovacion y Procesos\Users\pulidosjf\Documents\TRABAJADOS\[PLAN DE ACCIÓN 2020 - V3_.xlsx]Hoja2'!#REF!</xm:f>
              </x14:cfvo>
            </x14:iconSet>
          </x14:cfRule>
          <xm:sqref>N8</xm:sqref>
        </x14:conditionalFormatting>
        <x14:conditionalFormatting xmlns:xm="http://schemas.microsoft.com/office/excel/2006/main">
          <x14:cfRule type="iconSet" priority="4" id="{D8A3C79F-A872-415B-A7F2-33907C4A9526}">
            <x14:iconSet>
              <x14:cfvo type="percent">
                <xm:f>0</xm:f>
              </x14:cfvo>
              <x14:cfvo type="num">
                <xm:f>'\Users\ESCOBARA\Desktop\pr0980nas_1\Gerencia de Innovacion y Procesos\Users\pulidosjf\Documents\TRABAJADOS\[PLAN DE ACCIÓN 2020 - V3_.xlsx]Hoja2'!#REF!</xm:f>
              </x14:cfvo>
              <x14:cfvo type="num">
                <xm:f>'\Users\ESCOBARA\Desktop\pr0980nas_1\Gerencia de Innovacion y Procesos\Users\pulidosjf\Documents\TRABAJADOS\[PLAN DE ACCIÓN 2020 - V3_.xlsx]Hoja2'!#REF!</xm:f>
              </x14:cfvo>
            </x14:iconSet>
          </x14:cfRule>
          <xm:sqref>P8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ADF76C5-21EC-4CBA-9F2C-FCAFDF740457}">
          <x14:formula1>
            <xm:f>'C:\Users\orduzsda\Documents\MIPG\Planes\[Planes Sectorial Institucional y PAAC Previsora.xlsx]Hoja2'!#REF!</xm:f>
          </x14:formula1>
          <xm:sqref>G50 E52:G52 E64:G64 E50 E66 G66 G68 G70 G72 G74 G76 G78 G80 G82 G84 G86 G88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57BDA-8744-44FB-BC62-9F902A7CAA7C}">
  <sheetPr>
    <tabColor rgb="FF002060"/>
  </sheetPr>
  <dimension ref="B1:BQ347"/>
  <sheetViews>
    <sheetView showGridLines="0" tabSelected="1" zoomScale="70" zoomScaleNormal="70" workbookViewId="0">
      <pane xSplit="2" ySplit="5" topLeftCell="C6" activePane="bottomRight" state="frozen"/>
      <selection pane="bottomRight" activeCell="H6" sqref="H6:H8"/>
      <selection pane="bottomLeft"/>
      <selection pane="topRight"/>
    </sheetView>
  </sheetViews>
  <sheetFormatPr defaultColWidth="12.5703125" defaultRowHeight="15" customHeight="1"/>
  <cols>
    <col min="1" max="1" width="0.7109375" style="1" customWidth="1"/>
    <col min="2" max="2" width="5.42578125" style="1" customWidth="1"/>
    <col min="3" max="8" width="22.140625" style="1" customWidth="1"/>
    <col min="9" max="9" width="18.5703125" style="1" customWidth="1"/>
    <col min="10" max="11" width="22.85546875" style="1" customWidth="1"/>
    <col min="12" max="14" width="36.140625" style="192" customWidth="1"/>
    <col min="15" max="15" width="11" style="1" customWidth="1"/>
    <col min="16" max="16" width="0" style="1" hidden="1" customWidth="1"/>
    <col min="17" max="62" width="12.5703125" style="1"/>
    <col min="63" max="63" width="0" style="1" hidden="1" customWidth="1"/>
    <col min="64" max="64" width="135.5703125" style="1" hidden="1" customWidth="1"/>
    <col min="65" max="65" width="76.85546875" style="1" hidden="1" customWidth="1"/>
    <col min="66" max="66" width="45.42578125" style="1" hidden="1" customWidth="1"/>
    <col min="67" max="67" width="78.85546875" style="1" hidden="1" customWidth="1"/>
    <col min="68" max="68" width="16.140625" style="1" hidden="1" customWidth="1"/>
    <col min="69" max="69" width="67.5703125" style="1" hidden="1" customWidth="1"/>
    <col min="70" max="16356" width="12.5703125" style="1"/>
    <col min="16357" max="16384" width="1.7109375" style="1" customWidth="1"/>
  </cols>
  <sheetData>
    <row r="1" spans="2:69" ht="15.75" customHeight="1">
      <c r="B1" s="347"/>
      <c r="C1" s="347"/>
      <c r="D1" s="349"/>
      <c r="E1" s="412" t="s">
        <v>356</v>
      </c>
      <c r="F1" s="412"/>
      <c r="G1" s="412"/>
      <c r="H1" s="412"/>
      <c r="I1" s="412"/>
      <c r="J1" s="412"/>
      <c r="K1" s="184"/>
      <c r="L1" s="333" t="s">
        <v>357</v>
      </c>
      <c r="M1" s="333"/>
      <c r="N1" s="334"/>
    </row>
    <row r="2" spans="2:69" ht="23.25" customHeight="1">
      <c r="B2" s="350"/>
      <c r="C2" s="350"/>
      <c r="D2" s="352"/>
      <c r="E2" s="413"/>
      <c r="F2" s="413"/>
      <c r="G2" s="413"/>
      <c r="H2" s="413"/>
      <c r="I2" s="413"/>
      <c r="J2" s="413"/>
      <c r="K2" s="184"/>
      <c r="L2" s="336"/>
      <c r="M2" s="336"/>
      <c r="N2" s="337"/>
    </row>
    <row r="3" spans="2:69" ht="23.25" customHeight="1">
      <c r="B3" s="350"/>
      <c r="C3" s="350"/>
      <c r="D3" s="352"/>
      <c r="E3" s="413"/>
      <c r="F3" s="413"/>
      <c r="G3" s="413"/>
      <c r="H3" s="413"/>
      <c r="I3" s="413"/>
      <c r="J3" s="413"/>
      <c r="K3" s="184"/>
      <c r="L3" s="336"/>
      <c r="M3" s="336"/>
      <c r="N3" s="337"/>
    </row>
    <row r="4" spans="2:69" ht="49.5" customHeight="1">
      <c r="B4" s="414" t="s">
        <v>35</v>
      </c>
      <c r="C4" s="395" t="s">
        <v>38</v>
      </c>
      <c r="D4" s="395" t="s">
        <v>39</v>
      </c>
      <c r="E4" s="395" t="s">
        <v>40</v>
      </c>
      <c r="F4" s="395" t="s">
        <v>43</v>
      </c>
      <c r="G4" s="395" t="s">
        <v>45</v>
      </c>
      <c r="H4" s="395" t="s">
        <v>46</v>
      </c>
      <c r="I4" s="396" t="s">
        <v>47</v>
      </c>
      <c r="J4" s="398" t="s">
        <v>49</v>
      </c>
      <c r="K4" s="399"/>
      <c r="L4" s="402" t="s">
        <v>358</v>
      </c>
      <c r="M4" s="403"/>
      <c r="N4" s="404"/>
    </row>
    <row r="5" spans="2:69" ht="26.25" customHeight="1" thickBot="1">
      <c r="B5" s="414"/>
      <c r="C5" s="395"/>
      <c r="D5" s="395"/>
      <c r="E5" s="395"/>
      <c r="F5" s="395"/>
      <c r="G5" s="395"/>
      <c r="H5" s="395"/>
      <c r="I5" s="397"/>
      <c r="J5" s="400"/>
      <c r="K5" s="401"/>
      <c r="L5" s="405"/>
      <c r="M5" s="406"/>
      <c r="N5" s="407"/>
    </row>
    <row r="6" spans="2:69" ht="71.45" customHeight="1" thickBot="1">
      <c r="B6" s="408">
        <v>1</v>
      </c>
      <c r="C6" s="210" t="s">
        <v>52</v>
      </c>
      <c r="D6" s="210" t="s">
        <v>359</v>
      </c>
      <c r="E6" s="210" t="s">
        <v>360</v>
      </c>
      <c r="F6" s="210" t="s">
        <v>361</v>
      </c>
      <c r="G6" s="259">
        <v>43831</v>
      </c>
      <c r="H6" s="259">
        <v>44196</v>
      </c>
      <c r="I6" s="185" t="s">
        <v>362</v>
      </c>
      <c r="J6" s="186">
        <f>K9</f>
        <v>1</v>
      </c>
      <c r="K6" s="386">
        <f>AVERAGE(J6:J8)</f>
        <v>0.84310920362422503</v>
      </c>
      <c r="L6" s="379" t="s">
        <v>363</v>
      </c>
      <c r="M6" s="380"/>
      <c r="N6" s="381"/>
      <c r="BL6" t="s">
        <v>364</v>
      </c>
      <c r="BM6"/>
      <c r="BN6"/>
      <c r="BO6"/>
      <c r="BP6"/>
      <c r="BQ6"/>
    </row>
    <row r="7" spans="2:69" ht="71.45" customHeight="1">
      <c r="B7" s="409"/>
      <c r="C7" s="411"/>
      <c r="D7" s="411"/>
      <c r="E7" s="411"/>
      <c r="F7" s="411"/>
      <c r="G7" s="390"/>
      <c r="H7" s="390"/>
      <c r="I7" s="187" t="s">
        <v>365</v>
      </c>
      <c r="J7" s="186">
        <f>K11</f>
        <v>0.66666666666666663</v>
      </c>
      <c r="K7" s="387"/>
      <c r="L7" s="392"/>
      <c r="M7" s="393"/>
      <c r="N7" s="394"/>
      <c r="BL7"/>
      <c r="BM7"/>
      <c r="BN7"/>
      <c r="BO7"/>
      <c r="BP7"/>
      <c r="BQ7"/>
    </row>
    <row r="8" spans="2:69" ht="71.45" customHeight="1">
      <c r="B8" s="410"/>
      <c r="C8" s="218"/>
      <c r="D8" s="218"/>
      <c r="E8" s="218"/>
      <c r="F8" s="218"/>
      <c r="G8" s="258"/>
      <c r="H8" s="258"/>
      <c r="I8" s="188" t="s">
        <v>366</v>
      </c>
      <c r="J8" s="186">
        <f>K13</f>
        <v>0.86266094420600858</v>
      </c>
      <c r="K8" s="391"/>
      <c r="L8" s="382"/>
      <c r="M8" s="383"/>
      <c r="N8" s="384"/>
      <c r="BL8"/>
      <c r="BM8"/>
      <c r="BN8"/>
      <c r="BO8"/>
      <c r="BP8"/>
      <c r="BQ8"/>
    </row>
    <row r="9" spans="2:69" ht="115.5" customHeight="1" thickBot="1">
      <c r="B9" s="385">
        <v>2</v>
      </c>
      <c r="C9" s="201" t="s">
        <v>52</v>
      </c>
      <c r="D9" s="201" t="s">
        <v>359</v>
      </c>
      <c r="E9" s="201" t="s">
        <v>367</v>
      </c>
      <c r="F9" s="201" t="s">
        <v>361</v>
      </c>
      <c r="G9" s="262">
        <v>43831</v>
      </c>
      <c r="H9" s="262">
        <v>44196</v>
      </c>
      <c r="I9" s="185" t="s">
        <v>368</v>
      </c>
      <c r="J9" s="189">
        <v>29</v>
      </c>
      <c r="K9" s="386">
        <f t="shared" ref="K9" si="0">J9/J10</f>
        <v>1</v>
      </c>
      <c r="L9" s="379" t="s">
        <v>369</v>
      </c>
      <c r="M9" s="380"/>
      <c r="N9" s="381"/>
      <c r="BL9" t="s">
        <v>370</v>
      </c>
      <c r="BM9" t="s">
        <v>371</v>
      </c>
      <c r="BN9" t="s">
        <v>372</v>
      </c>
      <c r="BO9" t="s">
        <v>373</v>
      </c>
      <c r="BP9" t="s">
        <v>374</v>
      </c>
      <c r="BQ9" t="s">
        <v>375</v>
      </c>
    </row>
    <row r="10" spans="2:69" ht="115.5" customHeight="1">
      <c r="B10" s="415"/>
      <c r="C10" s="201"/>
      <c r="D10" s="201"/>
      <c r="E10" s="201"/>
      <c r="F10" s="201"/>
      <c r="G10" s="262"/>
      <c r="H10" s="262"/>
      <c r="I10" s="187" t="s">
        <v>376</v>
      </c>
      <c r="J10" s="189">
        <v>29</v>
      </c>
      <c r="K10" s="387"/>
      <c r="L10" s="382"/>
      <c r="M10" s="383"/>
      <c r="N10" s="384"/>
      <c r="BL10" t="s">
        <v>377</v>
      </c>
      <c r="BM10" t="s">
        <v>378</v>
      </c>
      <c r="BN10" t="s">
        <v>52</v>
      </c>
      <c r="BO10" t="s">
        <v>379</v>
      </c>
      <c r="BP10" t="s">
        <v>380</v>
      </c>
      <c r="BQ10" t="s">
        <v>381</v>
      </c>
    </row>
    <row r="11" spans="2:69" ht="84.75" customHeight="1" thickBot="1">
      <c r="B11" s="385">
        <v>3</v>
      </c>
      <c r="C11" s="201" t="s">
        <v>52</v>
      </c>
      <c r="D11" s="201" t="s">
        <v>359</v>
      </c>
      <c r="E11" s="201" t="s">
        <v>382</v>
      </c>
      <c r="F11" s="201" t="s">
        <v>361</v>
      </c>
      <c r="G11" s="262">
        <v>43831</v>
      </c>
      <c r="H11" s="262">
        <v>44196</v>
      </c>
      <c r="I11" s="190" t="s">
        <v>368</v>
      </c>
      <c r="J11" s="189">
        <v>4</v>
      </c>
      <c r="K11" s="388">
        <f t="shared" ref="K11" si="1">J11/J12</f>
        <v>0.66666666666666663</v>
      </c>
      <c r="L11" s="379" t="s">
        <v>383</v>
      </c>
      <c r="M11" s="380"/>
      <c r="N11" s="381"/>
      <c r="BL11" t="s">
        <v>384</v>
      </c>
      <c r="BM11" t="s">
        <v>385</v>
      </c>
      <c r="BN11" t="s">
        <v>124</v>
      </c>
      <c r="BO11" t="s">
        <v>386</v>
      </c>
      <c r="BP11" t="s">
        <v>387</v>
      </c>
      <c r="BQ11" t="s">
        <v>388</v>
      </c>
    </row>
    <row r="12" spans="2:69" ht="84.75" customHeight="1">
      <c r="B12" s="415"/>
      <c r="C12" s="201"/>
      <c r="D12" s="201"/>
      <c r="E12" s="201"/>
      <c r="F12" s="201"/>
      <c r="G12" s="262"/>
      <c r="H12" s="262"/>
      <c r="I12" s="187" t="s">
        <v>376</v>
      </c>
      <c r="J12" s="189">
        <v>6</v>
      </c>
      <c r="K12" s="389"/>
      <c r="L12" s="382"/>
      <c r="M12" s="383"/>
      <c r="N12" s="384"/>
      <c r="BL12" t="s">
        <v>389</v>
      </c>
      <c r="BM12" t="s">
        <v>390</v>
      </c>
      <c r="BN12" t="s">
        <v>135</v>
      </c>
      <c r="BO12" t="s">
        <v>359</v>
      </c>
      <c r="BP12" t="s">
        <v>253</v>
      </c>
      <c r="BQ12" t="s">
        <v>391</v>
      </c>
    </row>
    <row r="13" spans="2:69" ht="84.75" customHeight="1" thickBot="1">
      <c r="B13" s="385">
        <v>4</v>
      </c>
      <c r="C13" s="201" t="s">
        <v>52</v>
      </c>
      <c r="D13" s="201" t="s">
        <v>359</v>
      </c>
      <c r="E13" s="201" t="s">
        <v>392</v>
      </c>
      <c r="F13" s="201" t="s">
        <v>361</v>
      </c>
      <c r="G13" s="262">
        <v>43831</v>
      </c>
      <c r="H13" s="262">
        <v>44196</v>
      </c>
      <c r="I13" s="190" t="s">
        <v>368</v>
      </c>
      <c r="J13" s="189">
        <v>201</v>
      </c>
      <c r="K13" s="386">
        <f>J13/J14</f>
        <v>0.86266094420600858</v>
      </c>
      <c r="L13" s="379" t="s">
        <v>393</v>
      </c>
      <c r="M13" s="380"/>
      <c r="N13" s="381"/>
      <c r="BL13" t="s">
        <v>394</v>
      </c>
      <c r="BM13" t="s">
        <v>395</v>
      </c>
      <c r="BN13" t="s">
        <v>228</v>
      </c>
      <c r="BO13" t="s">
        <v>396</v>
      </c>
      <c r="BP13" t="s">
        <v>397</v>
      </c>
      <c r="BQ13" t="s">
        <v>398</v>
      </c>
    </row>
    <row r="14" spans="2:69" ht="84.75" customHeight="1">
      <c r="B14" s="415"/>
      <c r="C14" s="201"/>
      <c r="D14" s="201"/>
      <c r="E14" s="201"/>
      <c r="F14" s="201"/>
      <c r="G14" s="262"/>
      <c r="H14" s="262"/>
      <c r="I14" s="187" t="s">
        <v>376</v>
      </c>
      <c r="J14" s="189">
        <v>233</v>
      </c>
      <c r="K14" s="387"/>
      <c r="L14" s="382"/>
      <c r="M14" s="383"/>
      <c r="N14" s="384"/>
      <c r="BL14" t="s">
        <v>399</v>
      </c>
      <c r="BM14" t="s">
        <v>400</v>
      </c>
      <c r="BN14" t="s">
        <v>101</v>
      </c>
      <c r="BO14" t="s">
        <v>401</v>
      </c>
      <c r="BP14"/>
      <c r="BQ14" t="s">
        <v>402</v>
      </c>
    </row>
    <row r="15" spans="2:69" ht="84.75" customHeight="1" thickBot="1">
      <c r="B15" s="385">
        <v>5</v>
      </c>
      <c r="C15" s="201" t="s">
        <v>101</v>
      </c>
      <c r="D15" s="201" t="s">
        <v>403</v>
      </c>
      <c r="E15" s="201" t="s">
        <v>404</v>
      </c>
      <c r="F15" s="201" t="s">
        <v>405</v>
      </c>
      <c r="G15" s="262">
        <v>43831</v>
      </c>
      <c r="H15" s="262">
        <v>44196</v>
      </c>
      <c r="I15" s="190" t="s">
        <v>368</v>
      </c>
      <c r="J15" s="189">
        <v>30</v>
      </c>
      <c r="K15" s="386">
        <f t="shared" ref="K15" si="2">J15/J16</f>
        <v>1</v>
      </c>
      <c r="L15" s="379" t="s">
        <v>406</v>
      </c>
      <c r="M15" s="380"/>
      <c r="N15" s="381"/>
      <c r="BL15" t="s">
        <v>407</v>
      </c>
      <c r="BM15" t="s">
        <v>408</v>
      </c>
      <c r="BN15" t="s">
        <v>409</v>
      </c>
      <c r="BO15" t="s">
        <v>410</v>
      </c>
      <c r="BP15"/>
      <c r="BQ15" t="s">
        <v>361</v>
      </c>
    </row>
    <row r="16" spans="2:69" ht="84.75" customHeight="1">
      <c r="B16" s="415"/>
      <c r="C16" s="201"/>
      <c r="D16" s="201"/>
      <c r="E16" s="201"/>
      <c r="F16" s="201"/>
      <c r="G16" s="262"/>
      <c r="H16" s="262"/>
      <c r="I16" s="187" t="s">
        <v>376</v>
      </c>
      <c r="J16" s="189">
        <v>30</v>
      </c>
      <c r="K16" s="387"/>
      <c r="L16" s="382"/>
      <c r="M16" s="383"/>
      <c r="N16" s="384"/>
      <c r="BL16"/>
      <c r="BM16" t="s">
        <v>411</v>
      </c>
      <c r="BN16" t="s">
        <v>204</v>
      </c>
      <c r="BO16" t="s">
        <v>412</v>
      </c>
      <c r="BP16"/>
      <c r="BQ16" t="s">
        <v>413</v>
      </c>
    </row>
    <row r="17" spans="2:69" ht="84.75" customHeight="1" thickBot="1">
      <c r="B17" s="385">
        <v>6</v>
      </c>
      <c r="C17" s="201" t="s">
        <v>124</v>
      </c>
      <c r="D17" s="201" t="s">
        <v>379</v>
      </c>
      <c r="E17" s="201" t="s">
        <v>414</v>
      </c>
      <c r="F17" s="201" t="s">
        <v>405</v>
      </c>
      <c r="G17" s="262">
        <v>43831</v>
      </c>
      <c r="H17" s="262">
        <v>44196</v>
      </c>
      <c r="I17" s="190" t="s">
        <v>368</v>
      </c>
      <c r="J17" s="189">
        <v>210</v>
      </c>
      <c r="K17" s="386">
        <f t="shared" ref="K17" si="3">J17/J18</f>
        <v>0.99526066350710896</v>
      </c>
      <c r="L17" s="379" t="s">
        <v>415</v>
      </c>
      <c r="M17" s="380"/>
      <c r="N17" s="381"/>
      <c r="BL17"/>
      <c r="BM17" t="s">
        <v>416</v>
      </c>
      <c r="BN17"/>
      <c r="BO17" t="s">
        <v>417</v>
      </c>
      <c r="BP17"/>
      <c r="BQ17" t="s">
        <v>418</v>
      </c>
    </row>
    <row r="18" spans="2:69" ht="84.75" customHeight="1">
      <c r="B18" s="415"/>
      <c r="C18" s="201"/>
      <c r="D18" s="201"/>
      <c r="E18" s="201"/>
      <c r="F18" s="201"/>
      <c r="G18" s="262"/>
      <c r="H18" s="262"/>
      <c r="I18" s="187" t="s">
        <v>376</v>
      </c>
      <c r="J18" s="189">
        <v>211</v>
      </c>
      <c r="K18" s="387"/>
      <c r="L18" s="382"/>
      <c r="M18" s="383"/>
      <c r="N18" s="384"/>
      <c r="BL18"/>
      <c r="BM18" t="s">
        <v>419</v>
      </c>
      <c r="BN18"/>
      <c r="BO18" t="s">
        <v>420</v>
      </c>
      <c r="BP18"/>
      <c r="BQ18" t="s">
        <v>405</v>
      </c>
    </row>
    <row r="19" spans="2:69" ht="84.75" customHeight="1" thickBot="1">
      <c r="B19" s="385">
        <v>7</v>
      </c>
      <c r="C19" s="201" t="s">
        <v>101</v>
      </c>
      <c r="D19" s="201" t="s">
        <v>421</v>
      </c>
      <c r="E19" s="201" t="s">
        <v>422</v>
      </c>
      <c r="F19" s="201" t="s">
        <v>391</v>
      </c>
      <c r="G19" s="262">
        <v>43831</v>
      </c>
      <c r="H19" s="262">
        <v>44196</v>
      </c>
      <c r="I19" s="190" t="s">
        <v>368</v>
      </c>
      <c r="J19" s="189">
        <v>1</v>
      </c>
      <c r="K19" s="386">
        <f t="shared" ref="K19" si="4">J19/J20</f>
        <v>1</v>
      </c>
      <c r="L19" s="379" t="s">
        <v>423</v>
      </c>
      <c r="M19" s="380"/>
      <c r="N19" s="381"/>
      <c r="BL19"/>
      <c r="BM19" t="s">
        <v>424</v>
      </c>
      <c r="BN19"/>
      <c r="BO19" t="s">
        <v>403</v>
      </c>
      <c r="BP19"/>
      <c r="BQ19" t="s">
        <v>425</v>
      </c>
    </row>
    <row r="20" spans="2:69" ht="84.75" customHeight="1">
      <c r="B20" s="415"/>
      <c r="C20" s="201"/>
      <c r="D20" s="201"/>
      <c r="E20" s="201"/>
      <c r="F20" s="201"/>
      <c r="G20" s="262"/>
      <c r="H20" s="262"/>
      <c r="I20" s="187" t="s">
        <v>376</v>
      </c>
      <c r="J20" s="189">
        <v>1</v>
      </c>
      <c r="K20" s="387"/>
      <c r="L20" s="382"/>
      <c r="M20" s="383"/>
      <c r="N20" s="384"/>
      <c r="BL20"/>
      <c r="BM20" t="s">
        <v>426</v>
      </c>
      <c r="BN20"/>
      <c r="BO20" t="s">
        <v>427</v>
      </c>
      <c r="BP20"/>
      <c r="BQ20" t="s">
        <v>428</v>
      </c>
    </row>
    <row r="21" spans="2:69" ht="84.75" customHeight="1" thickBot="1">
      <c r="B21" s="385">
        <v>8</v>
      </c>
      <c r="C21" s="201" t="s">
        <v>101</v>
      </c>
      <c r="D21" s="201" t="s">
        <v>421</v>
      </c>
      <c r="E21" s="201" t="s">
        <v>429</v>
      </c>
      <c r="F21" s="191" t="s">
        <v>391</v>
      </c>
      <c r="G21" s="262">
        <v>43831</v>
      </c>
      <c r="H21" s="262">
        <v>44196</v>
      </c>
      <c r="I21" s="190" t="s">
        <v>368</v>
      </c>
      <c r="J21" s="189">
        <v>3</v>
      </c>
      <c r="K21" s="386">
        <f t="shared" ref="K21" si="5">J21/J22</f>
        <v>1</v>
      </c>
      <c r="L21" s="379" t="s">
        <v>430</v>
      </c>
      <c r="M21" s="380"/>
      <c r="N21" s="381"/>
      <c r="BL21"/>
      <c r="BM21" t="s">
        <v>431</v>
      </c>
      <c r="BN21"/>
      <c r="BO21" t="s">
        <v>421</v>
      </c>
      <c r="BP21"/>
      <c r="BQ21" t="s">
        <v>432</v>
      </c>
    </row>
    <row r="22" spans="2:69" ht="84.75" customHeight="1">
      <c r="B22" s="415"/>
      <c r="C22" s="201"/>
      <c r="D22" s="201"/>
      <c r="E22" s="201"/>
      <c r="F22" s="191" t="s">
        <v>433</v>
      </c>
      <c r="G22" s="262"/>
      <c r="H22" s="262"/>
      <c r="I22" s="187" t="s">
        <v>376</v>
      </c>
      <c r="J22" s="189">
        <v>3</v>
      </c>
      <c r="K22" s="387"/>
      <c r="L22" s="382"/>
      <c r="M22" s="383"/>
      <c r="N22" s="384"/>
      <c r="BL22"/>
      <c r="BM22"/>
      <c r="BN22"/>
      <c r="BO22" t="s">
        <v>434</v>
      </c>
      <c r="BP22"/>
      <c r="BQ22" t="s">
        <v>435</v>
      </c>
    </row>
    <row r="23" spans="2:69" ht="14.45"/>
    <row r="24" spans="2:69" ht="14.45"/>
    <row r="25" spans="2:69" ht="14.45"/>
    <row r="26" spans="2:69" ht="14.45"/>
    <row r="27" spans="2:69" ht="14.45"/>
    <row r="28" spans="2:69" ht="14.45"/>
    <row r="29" spans="2:69" ht="14.45"/>
    <row r="30" spans="2:69" ht="14.45"/>
    <row r="31" spans="2:69" ht="14.45"/>
    <row r="32" spans="2:69" ht="14.45"/>
    <row r="33" ht="14.45"/>
    <row r="34" ht="14.45"/>
    <row r="35" ht="14.45"/>
    <row r="36" ht="14.45"/>
    <row r="37" ht="14.45"/>
    <row r="38" ht="14.45"/>
    <row r="39" ht="14.45"/>
    <row r="40" ht="14.45"/>
    <row r="41" ht="14.45"/>
    <row r="42" ht="14.45"/>
    <row r="43" ht="14.45"/>
    <row r="44" ht="14.45"/>
    <row r="45" ht="14.45"/>
    <row r="46" ht="14.45"/>
    <row r="47" ht="14.45"/>
    <row r="48" ht="14.45"/>
    <row r="49" ht="14.45"/>
    <row r="50" ht="14.45"/>
    <row r="51" ht="14.45"/>
    <row r="52" ht="14.45"/>
    <row r="53" ht="14.45"/>
    <row r="54" ht="14.45"/>
    <row r="55" ht="14.45"/>
    <row r="56" ht="14.45"/>
    <row r="57" ht="14.45"/>
    <row r="58" ht="14.45"/>
    <row r="59" ht="14.45"/>
    <row r="60" ht="14.45"/>
    <row r="61" ht="14.45"/>
    <row r="62" ht="14.45"/>
    <row r="63" ht="14.45"/>
    <row r="64" ht="14.45"/>
    <row r="65" ht="14.45"/>
    <row r="66" ht="14.45"/>
    <row r="67" ht="14.45"/>
    <row r="68" ht="14.45"/>
    <row r="69" ht="14.45"/>
    <row r="70" ht="14.45"/>
    <row r="71" ht="14.45"/>
    <row r="72" ht="14.45"/>
    <row r="73" ht="14.45"/>
    <row r="74" ht="14.45"/>
    <row r="75" ht="14.45"/>
    <row r="76" ht="14.45"/>
    <row r="77" ht="14.45"/>
    <row r="78" ht="14.45"/>
    <row r="79" ht="14.45"/>
    <row r="80" ht="14.45"/>
    <row r="81" ht="14.45"/>
    <row r="82" ht="14.45"/>
    <row r="83" ht="14.45"/>
    <row r="84" ht="14.45"/>
    <row r="85" ht="14.45"/>
    <row r="86" ht="14.45"/>
    <row r="87" ht="14.45"/>
    <row r="88" ht="14.45"/>
    <row r="89" ht="14.45"/>
    <row r="90" ht="14.45"/>
    <row r="91" ht="14.45"/>
    <row r="92" ht="14.45"/>
    <row r="93" ht="14.45"/>
    <row r="94" ht="14.45"/>
    <row r="95" ht="14.45"/>
    <row r="96" ht="14.45"/>
    <row r="97" ht="14.45"/>
    <row r="98" ht="14.45"/>
    <row r="99" ht="14.45"/>
    <row r="100" ht="14.45"/>
    <row r="101" ht="14.45"/>
    <row r="102" ht="14.45"/>
    <row r="103" ht="14.45"/>
    <row r="104" ht="14.45"/>
    <row r="105" ht="14.45"/>
    <row r="106" ht="14.45"/>
    <row r="107" ht="14.45"/>
    <row r="108" ht="14.45"/>
    <row r="109" ht="14.45"/>
    <row r="110" ht="14.45"/>
    <row r="111" ht="14.45"/>
    <row r="112" ht="14.45"/>
    <row r="113" spans="2:2" ht="14.45"/>
    <row r="114" spans="2:2" ht="14.45"/>
    <row r="115" spans="2:2" ht="14.45"/>
    <row r="116" spans="2:2" ht="14.45"/>
    <row r="117" spans="2:2" ht="14.45"/>
    <row r="118" spans="2:2" ht="14.45"/>
    <row r="119" spans="2:2" ht="14.45"/>
    <row r="120" spans="2:2" ht="14.45">
      <c r="B120" s="2"/>
    </row>
    <row r="121" spans="2:2" ht="14.45">
      <c r="B121" s="2"/>
    </row>
    <row r="122" spans="2:2" ht="14.45">
      <c r="B122" s="2"/>
    </row>
    <row r="123" spans="2:2" ht="14.45">
      <c r="B123" s="2"/>
    </row>
    <row r="124" spans="2:2" ht="14.45">
      <c r="B124" s="2"/>
    </row>
    <row r="125" spans="2:2" ht="14.45">
      <c r="B125" s="2"/>
    </row>
    <row r="126" spans="2:2" ht="14.45">
      <c r="B126" s="2"/>
    </row>
    <row r="127" spans="2:2" ht="14.45">
      <c r="B127" s="2"/>
    </row>
    <row r="128" spans="2:2" ht="14.45">
      <c r="B128" s="2"/>
    </row>
    <row r="129" spans="2:2" ht="14.45">
      <c r="B129" s="2"/>
    </row>
    <row r="130" spans="2:2" ht="14.45">
      <c r="B130" s="2"/>
    </row>
    <row r="131" spans="2:2" ht="14.45">
      <c r="B131" s="2"/>
    </row>
    <row r="132" spans="2:2" ht="14.45">
      <c r="B132" s="2"/>
    </row>
    <row r="133" spans="2:2" ht="14.45">
      <c r="B133" s="2"/>
    </row>
    <row r="134" spans="2:2" ht="14.45">
      <c r="B134" s="2"/>
    </row>
    <row r="135" spans="2:2" ht="14.45">
      <c r="B135" s="2"/>
    </row>
    <row r="136" spans="2:2" ht="14.45">
      <c r="B136" s="2"/>
    </row>
    <row r="137" spans="2:2" ht="14.45">
      <c r="B137" s="2"/>
    </row>
    <row r="138" spans="2:2" ht="14.45">
      <c r="B138" s="2"/>
    </row>
    <row r="139" spans="2:2" ht="14.45">
      <c r="B139" s="2"/>
    </row>
    <row r="140" spans="2:2" ht="14.45">
      <c r="B140" s="2"/>
    </row>
    <row r="141" spans="2:2" ht="14.45">
      <c r="B141" s="2"/>
    </row>
    <row r="142" spans="2:2" ht="14.45">
      <c r="B142" s="2"/>
    </row>
    <row r="143" spans="2:2" ht="14.45">
      <c r="B143" s="2"/>
    </row>
    <row r="144" spans="2:2" ht="14.45">
      <c r="B144" s="2"/>
    </row>
    <row r="145" spans="2:2" ht="14.45">
      <c r="B145" s="2"/>
    </row>
    <row r="146" spans="2:2" ht="14.45">
      <c r="B146" s="2"/>
    </row>
    <row r="147" spans="2:2" ht="14.45">
      <c r="B147" s="2"/>
    </row>
    <row r="148" spans="2:2" ht="14.45">
      <c r="B148" s="2"/>
    </row>
    <row r="149" spans="2:2" ht="14.45">
      <c r="B149" s="2"/>
    </row>
    <row r="150" spans="2:2" ht="14.45">
      <c r="B150" s="2"/>
    </row>
    <row r="151" spans="2:2" ht="14.45">
      <c r="B151" s="2"/>
    </row>
    <row r="152" spans="2:2" ht="14.45">
      <c r="B152" s="2"/>
    </row>
    <row r="153" spans="2:2" ht="14.45">
      <c r="B153" s="2"/>
    </row>
    <row r="154" spans="2:2" ht="14.45">
      <c r="B154" s="2"/>
    </row>
    <row r="155" spans="2:2" ht="14.45">
      <c r="B155" s="2"/>
    </row>
    <row r="156" spans="2:2" ht="14.45">
      <c r="B156" s="2"/>
    </row>
    <row r="157" spans="2:2" ht="14.45">
      <c r="B157" s="2"/>
    </row>
    <row r="158" spans="2:2" ht="14.45">
      <c r="B158" s="2"/>
    </row>
    <row r="159" spans="2:2" ht="14.45">
      <c r="B159" s="2"/>
    </row>
    <row r="160" spans="2:2" ht="14.45">
      <c r="B160" s="2"/>
    </row>
    <row r="161" spans="2:2" ht="14.45">
      <c r="B161" s="2"/>
    </row>
    <row r="162" spans="2:2" ht="14.45">
      <c r="B162" s="2"/>
    </row>
    <row r="163" spans="2:2" ht="14.45">
      <c r="B163" s="2"/>
    </row>
    <row r="164" spans="2:2" ht="14.45">
      <c r="B164" s="2"/>
    </row>
    <row r="165" spans="2:2" ht="14.45">
      <c r="B165" s="2"/>
    </row>
    <row r="166" spans="2:2" ht="14.45">
      <c r="B166" s="2"/>
    </row>
    <row r="167" spans="2:2" ht="14.45">
      <c r="B167" s="2"/>
    </row>
    <row r="168" spans="2:2" ht="14.45">
      <c r="B168" s="2"/>
    </row>
    <row r="169" spans="2:2" ht="14.45">
      <c r="B169" s="2"/>
    </row>
    <row r="170" spans="2:2" ht="14.45">
      <c r="B170" s="2"/>
    </row>
    <row r="171" spans="2:2" ht="14.45">
      <c r="B171" s="2"/>
    </row>
    <row r="172" spans="2:2" ht="14.45">
      <c r="B172" s="2"/>
    </row>
    <row r="173" spans="2:2" ht="14.45">
      <c r="B173" s="2"/>
    </row>
    <row r="174" spans="2:2" ht="14.45">
      <c r="B174" s="2"/>
    </row>
    <row r="175" spans="2:2" ht="14.45">
      <c r="B175" s="2"/>
    </row>
    <row r="176" spans="2:2" ht="14.45">
      <c r="B176" s="2"/>
    </row>
    <row r="177" spans="2:2" ht="14.45">
      <c r="B177" s="2"/>
    </row>
    <row r="178" spans="2:2" ht="14.45">
      <c r="B178" s="2"/>
    </row>
    <row r="179" spans="2:2" ht="14.45">
      <c r="B179" s="2"/>
    </row>
    <row r="180" spans="2:2" ht="14.45">
      <c r="B180" s="2"/>
    </row>
    <row r="181" spans="2:2" ht="14.45">
      <c r="B181" s="2"/>
    </row>
    <row r="182" spans="2:2" ht="14.45">
      <c r="B182" s="2"/>
    </row>
    <row r="183" spans="2:2" ht="14.45">
      <c r="B183" s="2"/>
    </row>
    <row r="184" spans="2:2" ht="14.45">
      <c r="B184" s="2"/>
    </row>
    <row r="185" spans="2:2" ht="14.45">
      <c r="B185" s="2"/>
    </row>
    <row r="186" spans="2:2" ht="14.45">
      <c r="B186" s="2"/>
    </row>
    <row r="187" spans="2:2" ht="14.45">
      <c r="B187" s="2"/>
    </row>
    <row r="188" spans="2:2" ht="14.45">
      <c r="B188" s="2"/>
    </row>
    <row r="189" spans="2:2" ht="14.45">
      <c r="B189" s="2"/>
    </row>
    <row r="190" spans="2:2" ht="14.45">
      <c r="B190" s="2"/>
    </row>
    <row r="191" spans="2:2" ht="14.45">
      <c r="B191" s="2"/>
    </row>
    <row r="192" spans="2:2" ht="14.45">
      <c r="B192" s="2"/>
    </row>
    <row r="193" spans="2:2" ht="14.45">
      <c r="B193" s="2"/>
    </row>
    <row r="194" spans="2:2" ht="14.45">
      <c r="B194" s="2"/>
    </row>
    <row r="195" spans="2:2" ht="14.45">
      <c r="B195" s="2"/>
    </row>
    <row r="196" spans="2:2" ht="14.45">
      <c r="B196" s="2"/>
    </row>
    <row r="197" spans="2:2" ht="14.45">
      <c r="B197" s="2"/>
    </row>
    <row r="198" spans="2:2" ht="14.45">
      <c r="B198" s="2"/>
    </row>
    <row r="199" spans="2:2" ht="14.45">
      <c r="B199" s="2"/>
    </row>
    <row r="200" spans="2:2" ht="14.45">
      <c r="B200" s="2"/>
    </row>
    <row r="201" spans="2:2" ht="14.45">
      <c r="B201" s="2"/>
    </row>
    <row r="202" spans="2:2" ht="14.45">
      <c r="B202" s="2"/>
    </row>
    <row r="203" spans="2:2" ht="14.45">
      <c r="B203" s="2"/>
    </row>
    <row r="204" spans="2:2" ht="14.45">
      <c r="B204" s="2"/>
    </row>
    <row r="205" spans="2:2" ht="14.45">
      <c r="B205" s="2"/>
    </row>
    <row r="206" spans="2:2" ht="14.45">
      <c r="B206" s="2"/>
    </row>
    <row r="207" spans="2:2" ht="14.45">
      <c r="B207" s="2"/>
    </row>
    <row r="208" spans="2:2" ht="14.45">
      <c r="B208" s="2"/>
    </row>
    <row r="209" spans="2:2" ht="14.45">
      <c r="B209" s="2"/>
    </row>
    <row r="210" spans="2:2" ht="14.45">
      <c r="B210" s="2"/>
    </row>
    <row r="211" spans="2:2" ht="14.45">
      <c r="B211" s="2"/>
    </row>
    <row r="212" spans="2:2" ht="14.45">
      <c r="B212" s="2"/>
    </row>
    <row r="213" spans="2:2" ht="14.45">
      <c r="B213" s="2"/>
    </row>
    <row r="214" spans="2:2" ht="14.45">
      <c r="B214" s="2"/>
    </row>
    <row r="215" spans="2:2" ht="14.45">
      <c r="B215" s="2"/>
    </row>
    <row r="216" spans="2:2" ht="14.45">
      <c r="B216" s="2"/>
    </row>
    <row r="217" spans="2:2" ht="14.45">
      <c r="B217" s="2"/>
    </row>
    <row r="218" spans="2:2" ht="14.45">
      <c r="B218" s="2"/>
    </row>
    <row r="219" spans="2:2" ht="14.45">
      <c r="B219" s="2"/>
    </row>
    <row r="220" spans="2:2" ht="14.45">
      <c r="B220" s="2"/>
    </row>
    <row r="221" spans="2:2" ht="14.45">
      <c r="B221" s="2"/>
    </row>
    <row r="222" spans="2:2" ht="14.45">
      <c r="B222" s="2"/>
    </row>
    <row r="223" spans="2:2" ht="14.45">
      <c r="B223" s="2"/>
    </row>
    <row r="224" spans="2:2" ht="14.45">
      <c r="B224" s="2"/>
    </row>
    <row r="225" spans="2:2" ht="14.45">
      <c r="B225" s="2"/>
    </row>
    <row r="226" spans="2:2" ht="14.45">
      <c r="B226" s="2"/>
    </row>
    <row r="227" spans="2:2" ht="14.45">
      <c r="B227" s="2"/>
    </row>
    <row r="228" spans="2:2" ht="14.45">
      <c r="B228" s="2"/>
    </row>
    <row r="229" spans="2:2" ht="14.45">
      <c r="B229" s="2"/>
    </row>
    <row r="230" spans="2:2" ht="14.45">
      <c r="B230" s="2"/>
    </row>
    <row r="231" spans="2:2" ht="14.45">
      <c r="B231" s="2"/>
    </row>
    <row r="232" spans="2:2" ht="14.45">
      <c r="B232" s="2"/>
    </row>
    <row r="233" spans="2:2" ht="14.45">
      <c r="B233" s="2"/>
    </row>
    <row r="234" spans="2:2" ht="14.45">
      <c r="B234" s="2"/>
    </row>
    <row r="235" spans="2:2" ht="14.45">
      <c r="B235" s="2"/>
    </row>
    <row r="236" spans="2:2" ht="14.45">
      <c r="B236" s="2"/>
    </row>
    <row r="237" spans="2:2" ht="14.45">
      <c r="B237" s="2"/>
    </row>
    <row r="238" spans="2:2" ht="14.45">
      <c r="B238" s="2"/>
    </row>
    <row r="239" spans="2:2" ht="14.45">
      <c r="B239" s="2"/>
    </row>
    <row r="240" spans="2:2" ht="14.45">
      <c r="B240" s="2"/>
    </row>
    <row r="241" spans="2:2" ht="14.45">
      <c r="B241" s="2"/>
    </row>
    <row r="242" spans="2:2" ht="14.45">
      <c r="B242" s="2"/>
    </row>
    <row r="243" spans="2:2" ht="14.45">
      <c r="B243" s="2"/>
    </row>
    <row r="244" spans="2:2" ht="14.45">
      <c r="B244" s="2"/>
    </row>
    <row r="245" spans="2:2" ht="14.45">
      <c r="B245" s="2"/>
    </row>
    <row r="246" spans="2:2" ht="14.45">
      <c r="B246" s="2"/>
    </row>
    <row r="247" spans="2:2" ht="14.45">
      <c r="B247" s="2"/>
    </row>
    <row r="248" spans="2:2" ht="14.45">
      <c r="B248" s="2"/>
    </row>
    <row r="249" spans="2:2" ht="14.45">
      <c r="B249" s="2"/>
    </row>
    <row r="250" spans="2:2" ht="14.45">
      <c r="B250" s="2"/>
    </row>
    <row r="251" spans="2:2" ht="14.45">
      <c r="B251" s="2"/>
    </row>
    <row r="252" spans="2:2" ht="14.45">
      <c r="B252" s="2"/>
    </row>
    <row r="253" spans="2:2" ht="14.45">
      <c r="B253" s="2"/>
    </row>
    <row r="254" spans="2:2" ht="14.45">
      <c r="B254" s="2"/>
    </row>
    <row r="255" spans="2:2" ht="14.45">
      <c r="B255" s="2"/>
    </row>
    <row r="256" spans="2:2" ht="14.45">
      <c r="B256" s="2"/>
    </row>
    <row r="257" spans="2:2" ht="14.45">
      <c r="B257" s="2"/>
    </row>
    <row r="258" spans="2:2" ht="14.45">
      <c r="B258" s="2"/>
    </row>
    <row r="259" spans="2:2" ht="14.45">
      <c r="B259" s="2"/>
    </row>
    <row r="260" spans="2:2" ht="14.45">
      <c r="B260" s="2"/>
    </row>
    <row r="261" spans="2:2" ht="14.45">
      <c r="B261" s="2"/>
    </row>
    <row r="262" spans="2:2" ht="14.45">
      <c r="B262" s="2"/>
    </row>
    <row r="263" spans="2:2" ht="14.45">
      <c r="B263" s="2"/>
    </row>
    <row r="264" spans="2:2" ht="14.45">
      <c r="B264" s="2"/>
    </row>
    <row r="265" spans="2:2" ht="14.45">
      <c r="B265" s="2"/>
    </row>
    <row r="266" spans="2:2" ht="14.45">
      <c r="B266" s="2"/>
    </row>
    <row r="267" spans="2:2" ht="14.45">
      <c r="B267" s="2"/>
    </row>
    <row r="268" spans="2:2" ht="14.45">
      <c r="B268" s="2"/>
    </row>
    <row r="269" spans="2:2" ht="14.45">
      <c r="B269" s="2"/>
    </row>
    <row r="270" spans="2:2" ht="14.45">
      <c r="B270" s="2"/>
    </row>
    <row r="271" spans="2:2" ht="14.45">
      <c r="B271" s="2"/>
    </row>
    <row r="272" spans="2:2" ht="14.45">
      <c r="B272" s="2"/>
    </row>
    <row r="273" spans="2:2" ht="14.45">
      <c r="B273" s="2"/>
    </row>
    <row r="274" spans="2:2" ht="14.45">
      <c r="B274" s="2"/>
    </row>
    <row r="275" spans="2:2" ht="14.45">
      <c r="B275" s="2"/>
    </row>
    <row r="276" spans="2:2" ht="14.45">
      <c r="B276" s="2"/>
    </row>
    <row r="277" spans="2:2" ht="14.45">
      <c r="B277" s="2"/>
    </row>
    <row r="278" spans="2:2" ht="14.45">
      <c r="B278" s="2"/>
    </row>
    <row r="279" spans="2:2" ht="14.45">
      <c r="B279" s="2"/>
    </row>
    <row r="280" spans="2:2" ht="14.45">
      <c r="B280" s="2"/>
    </row>
    <row r="281" spans="2:2" ht="14.45">
      <c r="B281" s="2"/>
    </row>
    <row r="282" spans="2:2" ht="14.45">
      <c r="B282" s="2"/>
    </row>
    <row r="283" spans="2:2" ht="14.45">
      <c r="B283" s="2"/>
    </row>
    <row r="284" spans="2:2" ht="14.45">
      <c r="B284" s="2"/>
    </row>
    <row r="285" spans="2:2" ht="14.45">
      <c r="B285" s="2"/>
    </row>
    <row r="286" spans="2:2" ht="14.45">
      <c r="B286" s="2"/>
    </row>
    <row r="287" spans="2:2" ht="14.45">
      <c r="B287" s="2"/>
    </row>
    <row r="288" spans="2:2" ht="14.45">
      <c r="B288" s="2"/>
    </row>
    <row r="289" spans="2:2" ht="14.45">
      <c r="B289" s="2"/>
    </row>
    <row r="290" spans="2:2" ht="14.45">
      <c r="B290" s="2"/>
    </row>
    <row r="291" spans="2:2" ht="14.45">
      <c r="B291" s="2"/>
    </row>
    <row r="292" spans="2:2" ht="14.45">
      <c r="B292" s="2"/>
    </row>
    <row r="293" spans="2:2" ht="14.45">
      <c r="B293" s="2"/>
    </row>
    <row r="294" spans="2:2" ht="14.45">
      <c r="B294" s="2"/>
    </row>
    <row r="295" spans="2:2" ht="14.45">
      <c r="B295" s="2"/>
    </row>
    <row r="296" spans="2:2" ht="14.45">
      <c r="B296" s="2"/>
    </row>
    <row r="297" spans="2:2" ht="14.45">
      <c r="B297" s="2"/>
    </row>
    <row r="298" spans="2:2" ht="14.45">
      <c r="B298" s="2"/>
    </row>
    <row r="299" spans="2:2" ht="14.45">
      <c r="B299" s="2"/>
    </row>
    <row r="300" spans="2:2" ht="14.45">
      <c r="B300" s="2"/>
    </row>
    <row r="301" spans="2:2" ht="14.45">
      <c r="B301" s="2"/>
    </row>
    <row r="302" spans="2:2" ht="14.45">
      <c r="B302" s="2"/>
    </row>
    <row r="303" spans="2:2" ht="14.45">
      <c r="B303" s="2"/>
    </row>
    <row r="304" spans="2:2" ht="14.45">
      <c r="B304" s="2"/>
    </row>
    <row r="305" spans="2:2" ht="14.45">
      <c r="B305" s="2"/>
    </row>
    <row r="306" spans="2:2" ht="14.45">
      <c r="B306" s="2"/>
    </row>
    <row r="307" spans="2:2" ht="14.45">
      <c r="B307" s="2"/>
    </row>
    <row r="308" spans="2:2" ht="14.45">
      <c r="B308" s="2"/>
    </row>
    <row r="309" spans="2:2" ht="14.45">
      <c r="B309" s="2"/>
    </row>
    <row r="310" spans="2:2" ht="14.45">
      <c r="B310" s="2"/>
    </row>
    <row r="311" spans="2:2" ht="14.45">
      <c r="B311" s="2"/>
    </row>
    <row r="312" spans="2:2" ht="14.45">
      <c r="B312" s="2"/>
    </row>
    <row r="313" spans="2:2" ht="14.45">
      <c r="B313" s="2"/>
    </row>
    <row r="314" spans="2:2" ht="14.45">
      <c r="B314" s="2"/>
    </row>
    <row r="315" spans="2:2" ht="14.45">
      <c r="B315" s="2"/>
    </row>
    <row r="316" spans="2:2" ht="14.45">
      <c r="B316" s="2"/>
    </row>
    <row r="317" spans="2:2" ht="14.45">
      <c r="B317" s="2"/>
    </row>
    <row r="318" spans="2:2" ht="14.45">
      <c r="B318" s="2"/>
    </row>
    <row r="319" spans="2:2" ht="14.45">
      <c r="B319" s="2"/>
    </row>
    <row r="320" spans="2:2" ht="14.45">
      <c r="B320" s="2"/>
    </row>
    <row r="321" spans="2:2" ht="14.45">
      <c r="B321" s="2"/>
    </row>
    <row r="322" spans="2:2" ht="14.45">
      <c r="B322" s="2"/>
    </row>
    <row r="323" spans="2:2" ht="14.45">
      <c r="B323" s="2"/>
    </row>
    <row r="324" spans="2:2" ht="14.45">
      <c r="B324" s="2"/>
    </row>
    <row r="325" spans="2:2" ht="14.45">
      <c r="B325" s="2"/>
    </row>
    <row r="326" spans="2:2" ht="14.45">
      <c r="B326" s="2"/>
    </row>
    <row r="327" spans="2:2" ht="14.45">
      <c r="B327" s="2"/>
    </row>
    <row r="328" spans="2:2" ht="14.45">
      <c r="B328" s="2"/>
    </row>
    <row r="329" spans="2:2" ht="14.45">
      <c r="B329" s="2"/>
    </row>
    <row r="330" spans="2:2" ht="14.45">
      <c r="B330" s="2"/>
    </row>
    <row r="331" spans="2:2" ht="14.45">
      <c r="B331" s="2"/>
    </row>
    <row r="332" spans="2:2" ht="14.45">
      <c r="B332" s="2"/>
    </row>
    <row r="333" spans="2:2" ht="14.45">
      <c r="B333" s="2"/>
    </row>
    <row r="334" spans="2:2" ht="14.45">
      <c r="B334" s="2"/>
    </row>
    <row r="335" spans="2:2" ht="14.45">
      <c r="B335" s="2"/>
    </row>
    <row r="336" spans="2:2" ht="14.45">
      <c r="B336" s="2"/>
    </row>
    <row r="337" spans="2:2" ht="14.45">
      <c r="B337" s="2"/>
    </row>
    <row r="338" spans="2:2" ht="14.45">
      <c r="B338" s="2"/>
    </row>
    <row r="339" spans="2:2" ht="14.45">
      <c r="B339" s="2"/>
    </row>
    <row r="340" spans="2:2" ht="14.45">
      <c r="B340" s="2"/>
    </row>
    <row r="341" spans="2:2" ht="14.45">
      <c r="B341" s="2"/>
    </row>
    <row r="342" spans="2:2" ht="14.45">
      <c r="B342" s="2"/>
    </row>
    <row r="343" spans="2:2" ht="14.45">
      <c r="B343" s="2"/>
    </row>
    <row r="344" spans="2:2" ht="14.45">
      <c r="B344" s="2"/>
    </row>
    <row r="345" spans="2:2" ht="14.45">
      <c r="B345" s="2"/>
    </row>
    <row r="346" spans="2:2" ht="14.45">
      <c r="B346" s="2"/>
    </row>
    <row r="347" spans="2:2" ht="14.45">
      <c r="B347" s="2"/>
    </row>
  </sheetData>
  <protectedRanges>
    <protectedRange algorithmName="SHA-512" hashValue="DkrDM61FZHVqtJlShxaX9SBZ/CL4H718/P0J2ieg08Jb077Uv2whUMjmwCa5sPCuUGhCbHObd0QKtBHCIWXU7w==" saltValue="hNncc5ko41ar4WezrhJNdw==" spinCount="100000" sqref="J6:K22" name="Avance Plan por actividad"/>
  </protectedRanges>
  <autoFilter ref="B4:J22" xr:uid="{847C0308-89A2-45A8-80DA-3DDB2859A6EC}"/>
  <mergeCells count="85">
    <mergeCell ref="B1:B3"/>
    <mergeCell ref="C1:D3"/>
    <mergeCell ref="E1:J3"/>
    <mergeCell ref="L1:N3"/>
    <mergeCell ref="B4:B5"/>
    <mergeCell ref="C4:C5"/>
    <mergeCell ref="D4:D5"/>
    <mergeCell ref="E4:E5"/>
    <mergeCell ref="F4:F5"/>
    <mergeCell ref="G4:G5"/>
    <mergeCell ref="H4:H5"/>
    <mergeCell ref="I4:I5"/>
    <mergeCell ref="J4:K5"/>
    <mergeCell ref="L4:N5"/>
    <mergeCell ref="B6:B8"/>
    <mergeCell ref="C6:C8"/>
    <mergeCell ref="D6:D8"/>
    <mergeCell ref="E6:E8"/>
    <mergeCell ref="F6:F8"/>
    <mergeCell ref="G6:G8"/>
    <mergeCell ref="H6:H8"/>
    <mergeCell ref="K6:K8"/>
    <mergeCell ref="L6:N8"/>
    <mergeCell ref="B9:B10"/>
    <mergeCell ref="C9:C10"/>
    <mergeCell ref="D9:D10"/>
    <mergeCell ref="E9:E10"/>
    <mergeCell ref="F9:F10"/>
    <mergeCell ref="G9:G10"/>
    <mergeCell ref="H9:H10"/>
    <mergeCell ref="K9:K10"/>
    <mergeCell ref="L9:N10"/>
    <mergeCell ref="B11:B12"/>
    <mergeCell ref="C11:C12"/>
    <mergeCell ref="D11:D12"/>
    <mergeCell ref="E11:E12"/>
    <mergeCell ref="F11:F12"/>
    <mergeCell ref="G11:G12"/>
    <mergeCell ref="H11:H12"/>
    <mergeCell ref="K11:K12"/>
    <mergeCell ref="L11:N12"/>
    <mergeCell ref="B13:B14"/>
    <mergeCell ref="C13:C14"/>
    <mergeCell ref="D13:D14"/>
    <mergeCell ref="E13:E14"/>
    <mergeCell ref="F13:F14"/>
    <mergeCell ref="G13:G14"/>
    <mergeCell ref="H13:H14"/>
    <mergeCell ref="K13:K14"/>
    <mergeCell ref="L13:N14"/>
    <mergeCell ref="H15:H16"/>
    <mergeCell ref="K15:K16"/>
    <mergeCell ref="L15:N16"/>
    <mergeCell ref="B17:B18"/>
    <mergeCell ref="C17:C18"/>
    <mergeCell ref="D17:D18"/>
    <mergeCell ref="E17:E18"/>
    <mergeCell ref="F17:F18"/>
    <mergeCell ref="G17:G18"/>
    <mergeCell ref="H17:H18"/>
    <mergeCell ref="B15:B16"/>
    <mergeCell ref="C15:C16"/>
    <mergeCell ref="D15:D16"/>
    <mergeCell ref="E15:E16"/>
    <mergeCell ref="F15:F16"/>
    <mergeCell ref="G15:G16"/>
    <mergeCell ref="K17:K18"/>
    <mergeCell ref="L17:N18"/>
    <mergeCell ref="B19:B20"/>
    <mergeCell ref="C19:C20"/>
    <mergeCell ref="D19:D20"/>
    <mergeCell ref="E19:E20"/>
    <mergeCell ref="F19:F20"/>
    <mergeCell ref="G19:G20"/>
    <mergeCell ref="H19:H20"/>
    <mergeCell ref="K19:K20"/>
    <mergeCell ref="L19:N20"/>
    <mergeCell ref="B21:B22"/>
    <mergeCell ref="C21:C22"/>
    <mergeCell ref="D21:D22"/>
    <mergeCell ref="E21:E22"/>
    <mergeCell ref="G21:G22"/>
    <mergeCell ref="H21:H22"/>
    <mergeCell ref="K21:K22"/>
    <mergeCell ref="L21:N22"/>
  </mergeCells>
  <dataValidations count="3">
    <dataValidation type="list" allowBlank="1" showInputMessage="1" showErrorMessage="1" sqref="F6 F9:F22" xr:uid="{50C14611-0C62-45DC-8873-8DA6E7823EB8}">
      <formula1>$BQ$10:$BQ$22</formula1>
    </dataValidation>
    <dataValidation type="list" allowBlank="1" showInputMessage="1" showErrorMessage="1" sqref="D6 D9:D22" xr:uid="{2FBF5244-BCD1-41E6-8EE4-2CFDBA3120EB}">
      <formula1>$BO$10:$BO$22</formula1>
    </dataValidation>
    <dataValidation type="list" allowBlank="1" showInputMessage="1" showErrorMessage="1" sqref="C6 C9:C22" xr:uid="{EF102A13-4CB0-48EC-99D7-75E48560EAF6}">
      <formula1>$BN$10:$BN$16</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1740AE360ED444492C2C309F9910AA1" ma:contentTypeVersion="4" ma:contentTypeDescription="Crear nuevo documento." ma:contentTypeScope="" ma:versionID="82d6eb7838ca898adbfa1ccfb309cae8">
  <xsd:schema xmlns:xsd="http://www.w3.org/2001/XMLSchema" xmlns:xs="http://www.w3.org/2001/XMLSchema" xmlns:p="http://schemas.microsoft.com/office/2006/metadata/properties" xmlns:ns2="d2106f2a-99a6-4ee6-9763-63abc3cb01ce" targetNamespace="http://schemas.microsoft.com/office/2006/metadata/properties" ma:root="true" ma:fieldsID="7ae6226ed3b327b22843c459a323bcd8" ns2:_="">
    <xsd:import namespace="d2106f2a-99a6-4ee6-9763-63abc3cb01c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106f2a-99a6-4ee6-9763-63abc3cb01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400B90-BB30-40F5-86A7-2CD666D9D514}"/>
</file>

<file path=customXml/itemProps2.xml><?xml version="1.0" encoding="utf-8"?>
<ds:datastoreItem xmlns:ds="http://schemas.openxmlformats.org/officeDocument/2006/customXml" ds:itemID="{179A1B13-A789-4BEA-B7F9-A416696AF5A6}"/>
</file>

<file path=customXml/itemProps3.xml><?xml version="1.0" encoding="utf-8"?>
<ds:datastoreItem xmlns:ds="http://schemas.openxmlformats.org/officeDocument/2006/customXml" ds:itemID="{11E8A63D-9D2C-45A4-A58A-6D928454A7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ARMANDO REYES</dc:creator>
  <cp:keywords/>
  <dc:description/>
  <cp:lastModifiedBy>JOSE FERNANDO PULIDO SIERRA</cp:lastModifiedBy>
  <cp:revision/>
  <dcterms:created xsi:type="dcterms:W3CDTF">2020-09-29T11:52:02Z</dcterms:created>
  <dcterms:modified xsi:type="dcterms:W3CDTF">2022-12-21T23:04:15Z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0x01010061740AE360ED444492C2C309F9910AA1</vt:lpwstr>
  </property>
</Properties>
</file>