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GONZALEZANJ\Documents\Invitación abierta 008 2023\Aspectos habilitantes\"/>
    </mc:Choice>
  </mc:AlternateContent>
  <bookViews>
    <workbookView xWindow="-120" yWindow="-120" windowWidth="29040" windowHeight="15840"/>
  </bookViews>
  <sheets>
    <sheet name="Certificaciones habilitantes" sheetId="7"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8" i="7" l="1"/>
  <c r="C82" i="7"/>
  <c r="C81" i="7"/>
  <c r="E81" i="7"/>
  <c r="C70" i="7"/>
  <c r="C69" i="7"/>
  <c r="E69" i="7" s="1"/>
  <c r="C58" i="7"/>
  <c r="C57" i="7"/>
  <c r="E57" i="7" l="1"/>
  <c r="C37" i="7" l="1"/>
  <c r="E37" i="7" s="1"/>
  <c r="E12" i="7"/>
  <c r="C24" i="7"/>
  <c r="E24" i="7" s="1"/>
  <c r="D44" i="7" l="1"/>
</calcChain>
</file>

<file path=xl/sharedStrings.xml><?xml version="1.0" encoding="utf-8"?>
<sst xmlns="http://schemas.openxmlformats.org/spreadsheetml/2006/main" count="187" uniqueCount="62">
  <si>
    <t>Fecha Fin</t>
  </si>
  <si>
    <t xml:space="preserve"> </t>
  </si>
  <si>
    <t>No. Contrato</t>
  </si>
  <si>
    <t>070/2017</t>
  </si>
  <si>
    <t>Fecha Inicio</t>
  </si>
  <si>
    <t>Valor Inicial</t>
  </si>
  <si>
    <t xml:space="preserve">Adición </t>
  </si>
  <si>
    <t>Duración</t>
  </si>
  <si>
    <t>13 meses</t>
  </si>
  <si>
    <t xml:space="preserve">Ejecución </t>
  </si>
  <si>
    <t xml:space="preserve">Objeto </t>
  </si>
  <si>
    <t>El objeto de las certificaciones deberá ser igual o similar al de la presente invitación, en los cuales se evidencie la experiencia en solución integral de Mesa de Servicio a nivel nacional.</t>
  </si>
  <si>
    <t>SI CUMPLE</t>
  </si>
  <si>
    <t>La sumatoria del valor de las tres (03) certificaciones deberán acreditar una cuantía igual o superior al cien por ciento (100%) del presupuesto oficial de esta invitación incluyendo IVA.</t>
  </si>
  <si>
    <t>En al menos dos de las certificaciones se debe demostrar la prestación de servicio como mínimo a 1.100 usuarios o equipos soportados.</t>
  </si>
  <si>
    <t>Alcance</t>
  </si>
  <si>
    <t>La duración de cada uno de los contratos certificados incluidas sus prorrogas no puede ser inferior a un (1) año.</t>
  </si>
  <si>
    <t>060/2015</t>
  </si>
  <si>
    <t>15 meses</t>
  </si>
  <si>
    <t>179-055-2017</t>
  </si>
  <si>
    <t>Valor Total</t>
  </si>
  <si>
    <t>13 meses, 13 días</t>
  </si>
  <si>
    <t>COMSISTELCO</t>
  </si>
  <si>
    <t>Datos Generales</t>
  </si>
  <si>
    <t>1. Ministerio de Defensa Nacional</t>
  </si>
  <si>
    <t>Valor total</t>
  </si>
  <si>
    <t>2. Ministerio de Defensa Nacional</t>
  </si>
  <si>
    <t xml:space="preserve">La sumatoria del valor de las tres (03) certificaciones </t>
  </si>
  <si>
    <t>Validación General Experiencia Técnica Habilitante</t>
  </si>
  <si>
    <t>Objeto: Prestar el servicio bajo la modalidad de outsourcing de gestión de la mesa de servicios tecnológicos de TI  a través de un equipo de trabajo idóneo y especializado, aplicando las buenas prácticas de ITIL en su última versión y marcos de referencia de mejora continua, donde incluya entre otros, los siguientes componentes asociados a la gestión: Administración y gestión de la mesa de servicio, soporte técnico en sitio, gestores de operación del servicio, entrega oportuna del servicio, seguimiento del ciclo de vida de los servicios de TI, generación de valor de los servicios tecnológicos entregados y la alineación con la estrategia corporativa.</t>
  </si>
  <si>
    <t>VERIFICACIÓN EXPERIENCIA TÉCNICA HABILITANTE INVITACIÓN ABIERTA 008-2023</t>
  </si>
  <si>
    <t>3. Procuraduría General de la Nación</t>
  </si>
  <si>
    <t>Las certificaciones deberán corresponder a contratos que hayan finalizado su vigencia posterior al 2015.</t>
  </si>
  <si>
    <t xml:space="preserve">_________________________________________      </t>
  </si>
  <si>
    <t xml:space="preserve">                    _________________________________________      </t>
  </si>
  <si>
    <t xml:space="preserve">MAYERLY CONSUELO LÓPEZ MAHECHA     </t>
  </si>
  <si>
    <t>JIMMY PEDROZA</t>
  </si>
  <si>
    <t xml:space="preserve">Gerente de Tecnologías de la Información                                                      </t>
  </si>
  <si>
    <t>Jefe Oficina Arquitectura Empresarial</t>
  </si>
  <si>
    <t>ANGEL ANDRÉS NEIRA</t>
  </si>
  <si>
    <t>STEFANINI</t>
  </si>
  <si>
    <t>ARMANDO ESTRELLA PIÑEROS</t>
  </si>
  <si>
    <t xml:space="preserve">Subgerente de Infraestructura y Servicios de TI                                                                                                                   </t>
  </si>
  <si>
    <t xml:space="preserve">Profesional Subgerencia de Infraestructura y Servicios de TI   </t>
  </si>
  <si>
    <t>1. Nestle de Colombia S.A.</t>
  </si>
  <si>
    <t>PRESTACIÓN DE SERVICIOS BAJO MODELO DE MESA DE AYUDA DE ATENCIÓN Y SOPORTE DE LA PLATAFORMA TECNOLOGICA HARDWARE Y SOFTWARE DE LOS DISPOSITIVOS DE USUARIO FINAL DE NESTLE Y PURINA NESTLE</t>
  </si>
  <si>
    <t>2. Esperian Colombia S.A.</t>
  </si>
  <si>
    <t>Servicio de Mesa de Ayuda (HelpDesk), Soporte Nivel 1 (7x24), Soporte Nivel 1.5 y Soporte Nivel 2</t>
  </si>
  <si>
    <t xml:space="preserve"> 1600 USUARIOS</t>
  </si>
  <si>
    <t>1200 USUARIOS</t>
  </si>
  <si>
    <t>3. Messer -Linde Colombia</t>
  </si>
  <si>
    <t>Soporte Ofimática (Mesa de Ayuda)
o Soporte de Primer Nivel al software aplicativo: Primer nivel de soporte para las operaciones de Colombia, Argentina, Perú, México, Costa Rica y Venezuela.
o Soporte de Primer Nivel al software ofimática
• Soporte de Segundo Nivel (en sitio o remoto)
o Soporte de Segundo Nivel al software ofimática
o Soporte de Segundo Nivel al hardware ofimática
o Soporte preferencial en sitio para los usuarios VIP
• Gestión de la configuración de activos y CMDB
• Administración de plataforma telefónica y redes nivel II
• Gestión de incidentes
Prestación de Servicios de Mesa de Ayuda y soporte para 1.200 usuarios</t>
  </si>
  <si>
    <t>Prestación del servicio de soporte técnico en sitio para el mantenimiento preventivo y correctivo de la plataforma tecnológica (hardaware, equipos eléctricos y electrónicos) incluye el servicio de administración de mesa de servicio a nivel nacional.</t>
  </si>
  <si>
    <t>1950 USUARIOS</t>
  </si>
  <si>
    <t>Prestación del servicio de soporte técnico en sitio para el mantenimiento preventivo y correctivo de la plataforma tecnológica (hardaware, equipos eléctricos y electrónicos) y mesa de ayuda con destino a la Unidad de Gestión General del Ministerio de Defensa Nacional.</t>
  </si>
  <si>
    <t>1565 USUARIOS</t>
  </si>
  <si>
    <t>Brindar la atención de la mesa de servicios a todo costo, prestando el soporte técnico y manetenimiento integral a los activos informáticos que posee la Procuraduría tanto en el nivel central como en el territorial.</t>
  </si>
  <si>
    <t>4759 USUARIOS</t>
  </si>
  <si>
    <t>NO APLICA</t>
  </si>
  <si>
    <t xml:space="preserve"> No aplica</t>
  </si>
  <si>
    <t xml:space="preserve">                                                        A la firma del documento el funcionario se encuentra en incapacidad</t>
  </si>
  <si>
    <t>Dada en Bogotá, a los 13 días de septiembre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</si>
</sst>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43" formatCode="_-* #,##0.00_-;\-* #,##0.00_-;_-* &quot;-&quot;??_-;_-@_-"/>
    <numFmt numFmtId="164" formatCode="_-* #,##0.00_-;\-* #,##0.00_-;_-* &quot;-&quot;_-;_-@_-"/>
  </numFmts>
  <fonts count="12" x14ac:knownFonts="1">
    <font>
      <sz val="11"/>
      <color theme="1"/>
      <name val="Calibri"/>
      <family val="2"/>
      <scheme val="minor"/>
    </font>
    <font>
      <b/>
      <sz val="11"/>
      <color theme="1"/>
      <name val="Calibri"/>
      <family val="2"/>
      <scheme val="minor"/>
    </font>
    <font>
      <b/>
      <sz val="16"/>
      <color theme="1"/>
      <name val="Calibri"/>
      <family val="2"/>
      <scheme val="minor"/>
    </font>
    <font>
      <sz val="11"/>
      <color theme="1"/>
      <name val="Calibri"/>
      <family val="2"/>
      <scheme val="minor"/>
    </font>
    <font>
      <b/>
      <sz val="16"/>
      <color theme="0"/>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sz val="14"/>
      <color theme="1"/>
      <name val="Calibri"/>
      <family val="2"/>
      <scheme val="minor"/>
    </font>
    <font>
      <b/>
      <sz val="18"/>
      <color theme="1"/>
      <name val="Calibri"/>
      <family val="2"/>
      <scheme val="minor"/>
    </font>
    <font>
      <b/>
      <sz val="14"/>
      <color theme="0"/>
      <name val="Calibri"/>
      <family val="2"/>
      <scheme val="minor"/>
    </font>
    <font>
      <sz val="9"/>
      <color theme="1"/>
      <name val="Calibri"/>
      <family val="2"/>
      <scheme val="minor"/>
    </font>
  </fonts>
  <fills count="8">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rgb="FFC0504D"/>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1" fontId="3" fillId="0" borderId="0" applyFont="0" applyFill="0" applyBorder="0" applyAlignment="0" applyProtection="0"/>
  </cellStyleXfs>
  <cellXfs count="62">
    <xf numFmtId="0" fontId="0" fillId="0" borderId="0" xfId="0"/>
    <xf numFmtId="0" fontId="0" fillId="0" borderId="1" xfId="0" applyBorder="1"/>
    <xf numFmtId="14" fontId="0" fillId="0" borderId="1" xfId="0" applyNumberFormat="1" applyBorder="1"/>
    <xf numFmtId="0" fontId="0" fillId="3" borderId="1" xfId="0" applyFill="1" applyBorder="1" applyAlignment="1">
      <alignment horizontal="center"/>
    </xf>
    <xf numFmtId="164" fontId="0" fillId="0" borderId="1" xfId="1" applyNumberFormat="1" applyFont="1" applyBorder="1"/>
    <xf numFmtId="164" fontId="0" fillId="0" borderId="1" xfId="0" applyNumberFormat="1" applyBorder="1"/>
    <xf numFmtId="9" fontId="0" fillId="0" borderId="1" xfId="0" applyNumberFormat="1" applyBorder="1"/>
    <xf numFmtId="0" fontId="0" fillId="0" borderId="1" xfId="0" applyBorder="1" applyAlignment="1">
      <alignment horizontal="right"/>
    </xf>
    <xf numFmtId="43" fontId="0" fillId="0" borderId="1" xfId="0" applyNumberFormat="1" applyBorder="1" applyAlignment="1">
      <alignment horizontal="right"/>
    </xf>
    <xf numFmtId="0" fontId="0" fillId="0" borderId="0" xfId="0" applyAlignment="1">
      <alignment horizontal="right"/>
    </xf>
    <xf numFmtId="0" fontId="0" fillId="0" borderId="1" xfId="0" applyBorder="1" applyAlignment="1">
      <alignment horizontal="left"/>
    </xf>
    <xf numFmtId="0" fontId="0" fillId="0" borderId="2" xfId="0" applyBorder="1" applyAlignment="1">
      <alignment horizontal="center" wrapText="1"/>
    </xf>
    <xf numFmtId="0" fontId="0" fillId="0" borderId="1" xfId="0" applyBorder="1" applyAlignment="1">
      <alignment horizontal="center" vertical="center" wrapText="1"/>
    </xf>
    <xf numFmtId="0" fontId="0" fillId="0" borderId="2" xfId="0" applyBorder="1" applyAlignment="1">
      <alignment horizontal="center" wrapText="1"/>
    </xf>
    <xf numFmtId="0" fontId="0" fillId="0" borderId="1" xfId="0" applyBorder="1" applyAlignment="1">
      <alignment horizontal="center" vertical="center"/>
    </xf>
    <xf numFmtId="0" fontId="8" fillId="0" borderId="0" xfId="0" applyFont="1" applyAlignment="1">
      <alignment horizontal="center" vertical="center"/>
    </xf>
    <xf numFmtId="0" fontId="0" fillId="7" borderId="0" xfId="0" applyFill="1"/>
    <xf numFmtId="0" fontId="10" fillId="6" borderId="1" xfId="0" applyFont="1" applyFill="1" applyBorder="1" applyAlignment="1">
      <alignment horizontal="center" vertical="center"/>
    </xf>
    <xf numFmtId="0" fontId="8" fillId="0" borderId="0" xfId="0" applyFont="1"/>
    <xf numFmtId="0" fontId="8" fillId="0" borderId="0" xfId="0" applyFont="1" applyAlignment="1">
      <alignment vertical="center"/>
    </xf>
    <xf numFmtId="43" fontId="0" fillId="0" borderId="1" xfId="0" applyNumberFormat="1" applyBorder="1"/>
    <xf numFmtId="0" fontId="0" fillId="0" borderId="1" xfId="0" applyBorder="1" applyAlignment="1">
      <alignment wrapText="1"/>
    </xf>
    <xf numFmtId="0" fontId="0" fillId="0" borderId="1" xfId="0" applyBorder="1" applyAlignment="1">
      <alignment vertical="center"/>
    </xf>
    <xf numFmtId="0" fontId="0" fillId="0" borderId="1" xfId="0" applyBorder="1" applyAlignment="1">
      <alignment horizontal="justify" vertical="center" wrapText="1"/>
    </xf>
    <xf numFmtId="0" fontId="0" fillId="0" borderId="2" xfId="0" applyBorder="1" applyAlignment="1">
      <alignment wrapText="1"/>
    </xf>
    <xf numFmtId="0" fontId="0" fillId="0" borderId="3" xfId="0" applyBorder="1" applyAlignment="1">
      <alignment wrapText="1"/>
    </xf>
    <xf numFmtId="0" fontId="0" fillId="0" borderId="4" xfId="0" applyBorder="1" applyAlignment="1">
      <alignment wrapText="1"/>
    </xf>
    <xf numFmtId="0" fontId="0" fillId="3" borderId="1" xfId="0" applyFill="1" applyBorder="1" applyAlignment="1">
      <alignment horizontal="center" vertical="center"/>
    </xf>
    <xf numFmtId="164" fontId="0" fillId="0" borderId="1" xfId="0" applyNumberFormat="1" applyBorder="1" applyAlignment="1">
      <alignment vertical="center"/>
    </xf>
    <xf numFmtId="0" fontId="0" fillId="0" borderId="1" xfId="0" applyFill="1" applyBorder="1" applyAlignment="1">
      <alignment horizontal="justify" wrapText="1"/>
    </xf>
    <xf numFmtId="0" fontId="0" fillId="0" borderId="1" xfId="0" applyFill="1" applyBorder="1" applyAlignment="1">
      <alignment horizontal="right"/>
    </xf>
    <xf numFmtId="0" fontId="11" fillId="7" borderId="0" xfId="0" applyFont="1" applyFill="1" applyAlignment="1"/>
    <xf numFmtId="0" fontId="8" fillId="5" borderId="5" xfId="0" applyFont="1" applyFill="1" applyBorder="1" applyAlignment="1">
      <alignment horizontal="center" vertical="center"/>
    </xf>
    <xf numFmtId="0" fontId="8" fillId="5" borderId="7" xfId="0" applyFont="1" applyFill="1" applyBorder="1" applyAlignment="1">
      <alignment horizontal="center" vertical="center"/>
    </xf>
    <xf numFmtId="0" fontId="0" fillId="2" borderId="1" xfId="0" applyFill="1" applyBorder="1" applyAlignment="1">
      <alignment horizontal="center" vertical="center"/>
    </xf>
    <xf numFmtId="43" fontId="1" fillId="0" borderId="1" xfId="0" applyNumberFormat="1" applyFont="1" applyBorder="1" applyAlignment="1">
      <alignment horizontal="center" vertical="center"/>
    </xf>
    <xf numFmtId="0" fontId="10" fillId="6" borderId="1" xfId="0" applyFont="1" applyFill="1" applyBorder="1" applyAlignment="1">
      <alignment horizontal="center"/>
    </xf>
    <xf numFmtId="0" fontId="5" fillId="2" borderId="1"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8"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xf>
    <xf numFmtId="0" fontId="8" fillId="0" borderId="0" xfId="0" applyFont="1" applyAlignment="1">
      <alignment horizontal="center" vertical="center"/>
    </xf>
    <xf numFmtId="0" fontId="7" fillId="0" borderId="0" xfId="0" applyFont="1" applyAlignment="1">
      <alignment horizontal="center"/>
    </xf>
    <xf numFmtId="0" fontId="8" fillId="0" borderId="0" xfId="0" applyFont="1" applyAlignment="1">
      <alignment horizontal="center" vertical="top"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4" fillId="4" borderId="1" xfId="0" applyFont="1" applyFill="1" applyBorder="1" applyAlignment="1">
      <alignment horizontal="center" vertical="center"/>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6" fillId="0" borderId="1" xfId="0" applyFont="1" applyBorder="1" applyAlignment="1">
      <alignment horizontal="justify" vertical="center" wrapText="1"/>
    </xf>
    <xf numFmtId="0" fontId="9" fillId="0" borderId="1" xfId="0" applyFont="1" applyBorder="1" applyAlignment="1">
      <alignment horizontal="center" vertical="center"/>
    </xf>
  </cellXfs>
  <cellStyles count="2">
    <cellStyle name="Millares [0]" xfId="1" builtinId="6"/>
    <cellStyle name="Normal" xfId="0" builtinId="0"/>
  </cellStyles>
  <dxfs count="0"/>
  <tableStyles count="0" defaultTableStyle="TableStyleMedium2" defaultPivotStyle="PivotStyleLight16"/>
  <colors>
    <mruColors>
      <color rgb="FFC050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226787</xdr:colOff>
      <xdr:row>0</xdr:row>
      <xdr:rowOff>0</xdr:rowOff>
    </xdr:from>
    <xdr:to>
      <xdr:col>1</xdr:col>
      <xdr:colOff>2004787</xdr:colOff>
      <xdr:row>1</xdr:row>
      <xdr:rowOff>680490</xdr:rowOff>
    </xdr:to>
    <xdr:pic>
      <xdr:nvPicPr>
        <xdr:cNvPr id="2" name="0 Imagen">
          <a:extLst>
            <a:ext uri="{FF2B5EF4-FFF2-40B4-BE49-F238E27FC236}">
              <a16:creationId xmlns:a16="http://schemas.microsoft.com/office/drawing/2014/main" id="{C5CDE0C1-9A2F-4F63-9BEB-95866B4731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0787" y="0"/>
          <a:ext cx="1778000" cy="12247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08"/>
  <sheetViews>
    <sheetView showGridLines="0" tabSelected="1" topLeftCell="A85" zoomScale="55" zoomScaleNormal="55" workbookViewId="0">
      <selection activeCell="B94" sqref="B94"/>
    </sheetView>
  </sheetViews>
  <sheetFormatPr baseColWidth="10" defaultRowHeight="14.5" x14ac:dyDescent="0.35"/>
  <cols>
    <col min="1" max="1" width="3.6328125" customWidth="1"/>
    <col min="2" max="2" width="31.81640625" customWidth="1"/>
    <col min="3" max="3" width="36.36328125" customWidth="1"/>
    <col min="4" max="5" width="38.54296875" customWidth="1"/>
    <col min="6" max="6" width="23.81640625" customWidth="1"/>
    <col min="7" max="7" width="24.1796875" customWidth="1"/>
    <col min="8" max="8" width="25.7265625" customWidth="1"/>
  </cols>
  <sheetData>
    <row r="1" spans="2:8" ht="42.5" customHeight="1" x14ac:dyDescent="0.35">
      <c r="B1" s="53"/>
      <c r="C1" s="61" t="s">
        <v>30</v>
      </c>
      <c r="D1" s="61"/>
      <c r="E1" s="61"/>
      <c r="F1" s="61"/>
      <c r="G1" s="61"/>
      <c r="H1" s="61"/>
    </row>
    <row r="2" spans="2:8" ht="64" customHeight="1" x14ac:dyDescent="0.35">
      <c r="B2" s="55"/>
      <c r="C2" s="60" t="s">
        <v>29</v>
      </c>
      <c r="D2" s="60"/>
      <c r="E2" s="60"/>
      <c r="F2" s="60"/>
      <c r="G2" s="60"/>
      <c r="H2" s="60"/>
    </row>
    <row r="4" spans="2:8" ht="24" customHeight="1" x14ac:dyDescent="0.35">
      <c r="B4" s="56" t="s">
        <v>22</v>
      </c>
      <c r="C4" s="56"/>
      <c r="D4" s="56"/>
      <c r="E4" s="56"/>
      <c r="F4" s="56"/>
      <c r="G4" s="56"/>
      <c r="H4" s="56"/>
    </row>
    <row r="5" spans="2:8" ht="87" x14ac:dyDescent="0.35">
      <c r="B5" s="14"/>
      <c r="C5" s="14" t="s">
        <v>23</v>
      </c>
      <c r="D5" s="12" t="s">
        <v>11</v>
      </c>
      <c r="E5" s="12" t="s">
        <v>13</v>
      </c>
      <c r="F5" s="12" t="s">
        <v>32</v>
      </c>
      <c r="G5" s="12" t="s">
        <v>14</v>
      </c>
      <c r="H5" s="12" t="s">
        <v>16</v>
      </c>
    </row>
    <row r="6" spans="2:8" ht="21" x14ac:dyDescent="0.5">
      <c r="B6" s="41" t="s">
        <v>24</v>
      </c>
      <c r="C6" s="42"/>
      <c r="D6" s="42"/>
      <c r="E6" s="42"/>
      <c r="F6" s="42"/>
      <c r="G6" s="42"/>
      <c r="H6" s="43"/>
    </row>
    <row r="7" spans="2:8" x14ac:dyDescent="0.35">
      <c r="B7" s="1" t="s">
        <v>2</v>
      </c>
      <c r="C7" s="7" t="s">
        <v>3</v>
      </c>
      <c r="D7" s="53" t="s">
        <v>1</v>
      </c>
      <c r="E7" s="53"/>
      <c r="F7" s="53"/>
      <c r="G7" s="53"/>
      <c r="H7" s="53"/>
    </row>
    <row r="8" spans="2:8" x14ac:dyDescent="0.35">
      <c r="B8" s="1" t="s">
        <v>4</v>
      </c>
      <c r="C8" s="2">
        <v>42849</v>
      </c>
      <c r="D8" s="54"/>
      <c r="E8" s="54"/>
      <c r="F8" s="55"/>
      <c r="G8" s="54"/>
      <c r="H8" s="54"/>
    </row>
    <row r="9" spans="2:8" x14ac:dyDescent="0.35">
      <c r="B9" s="1" t="s">
        <v>0</v>
      </c>
      <c r="C9" s="2">
        <v>43222</v>
      </c>
      <c r="D9" s="54"/>
      <c r="E9" s="54"/>
      <c r="F9" s="3" t="s">
        <v>12</v>
      </c>
      <c r="G9" s="54"/>
      <c r="H9" s="54"/>
    </row>
    <row r="10" spans="2:8" x14ac:dyDescent="0.35">
      <c r="B10" s="1" t="s">
        <v>5</v>
      </c>
      <c r="C10" s="4">
        <v>585719641.79999995</v>
      </c>
      <c r="D10" s="54"/>
      <c r="E10" s="54"/>
      <c r="F10" s="53"/>
      <c r="G10" s="54"/>
      <c r="H10" s="54"/>
    </row>
    <row r="11" spans="2:8" x14ac:dyDescent="0.35">
      <c r="B11" s="1" t="s">
        <v>6</v>
      </c>
      <c r="C11" s="4">
        <v>298986595.60000002</v>
      </c>
      <c r="D11" s="54"/>
      <c r="E11" s="55"/>
      <c r="F11" s="54"/>
      <c r="G11" s="54"/>
      <c r="H11" s="54"/>
    </row>
    <row r="12" spans="2:8" x14ac:dyDescent="0.35">
      <c r="B12" s="1" t="s">
        <v>20</v>
      </c>
      <c r="C12" s="4">
        <v>884706237.39999998</v>
      </c>
      <c r="D12" s="54"/>
      <c r="E12" s="5">
        <f>+C12</f>
        <v>884706237.39999998</v>
      </c>
      <c r="F12" s="54"/>
      <c r="G12" s="54"/>
      <c r="H12" s="55"/>
    </row>
    <row r="13" spans="2:8" x14ac:dyDescent="0.35">
      <c r="B13" s="1" t="s">
        <v>7</v>
      </c>
      <c r="C13" s="8" t="s">
        <v>8</v>
      </c>
      <c r="D13" s="54"/>
      <c r="E13" s="53"/>
      <c r="F13" s="54"/>
      <c r="G13" s="54"/>
      <c r="H13" s="3" t="s">
        <v>12</v>
      </c>
    </row>
    <row r="14" spans="2:8" x14ac:dyDescent="0.35">
      <c r="B14" s="1" t="s">
        <v>9</v>
      </c>
      <c r="C14" s="6">
        <v>1</v>
      </c>
      <c r="D14" s="55"/>
      <c r="E14" s="54"/>
      <c r="F14" s="54"/>
      <c r="G14" s="54"/>
      <c r="H14" s="53"/>
    </row>
    <row r="15" spans="2:8" ht="101.5" x14ac:dyDescent="0.35">
      <c r="B15" s="1" t="s">
        <v>10</v>
      </c>
      <c r="C15" s="29" t="s">
        <v>52</v>
      </c>
      <c r="D15" s="27" t="s">
        <v>12</v>
      </c>
      <c r="E15" s="54"/>
      <c r="F15" s="54"/>
      <c r="G15" s="55"/>
      <c r="H15" s="54"/>
    </row>
    <row r="16" spans="2:8" x14ac:dyDescent="0.35">
      <c r="B16" s="1" t="s">
        <v>15</v>
      </c>
      <c r="C16" s="7" t="s">
        <v>53</v>
      </c>
      <c r="D16" s="11"/>
      <c r="E16" s="54"/>
      <c r="F16" s="54"/>
      <c r="G16" s="3" t="s">
        <v>12</v>
      </c>
      <c r="H16" s="54"/>
    </row>
    <row r="17" spans="2:8" s="15" customFormat="1" ht="22.5" customHeight="1" x14ac:dyDescent="0.35">
      <c r="B17" s="32"/>
      <c r="C17" s="33"/>
      <c r="D17" s="17" t="s">
        <v>12</v>
      </c>
      <c r="E17" s="17" t="s">
        <v>1</v>
      </c>
      <c r="F17" s="17" t="s">
        <v>12</v>
      </c>
      <c r="G17" s="17" t="s">
        <v>12</v>
      </c>
      <c r="H17" s="17" t="s">
        <v>12</v>
      </c>
    </row>
    <row r="18" spans="2:8" ht="21" x14ac:dyDescent="0.5">
      <c r="B18" s="41" t="s">
        <v>26</v>
      </c>
      <c r="C18" s="42"/>
      <c r="D18" s="42"/>
      <c r="E18" s="42"/>
      <c r="F18" s="42"/>
      <c r="G18" s="42"/>
      <c r="H18" s="43"/>
    </row>
    <row r="19" spans="2:8" x14ac:dyDescent="0.35">
      <c r="B19" s="1" t="s">
        <v>2</v>
      </c>
      <c r="C19" s="7" t="s">
        <v>17</v>
      </c>
      <c r="D19" s="53"/>
      <c r="E19" s="53"/>
      <c r="F19" s="53"/>
      <c r="G19" s="53"/>
      <c r="H19" s="53"/>
    </row>
    <row r="20" spans="2:8" x14ac:dyDescent="0.35">
      <c r="B20" s="1" t="s">
        <v>4</v>
      </c>
      <c r="C20" s="2">
        <v>42060</v>
      </c>
      <c r="D20" s="54"/>
      <c r="E20" s="54"/>
      <c r="F20" s="55"/>
      <c r="G20" s="54"/>
      <c r="H20" s="54"/>
    </row>
    <row r="21" spans="2:8" x14ac:dyDescent="0.35">
      <c r="B21" s="1" t="s">
        <v>0</v>
      </c>
      <c r="C21" s="2">
        <v>42517</v>
      </c>
      <c r="D21" s="54"/>
      <c r="E21" s="54"/>
      <c r="F21" s="3" t="s">
        <v>12</v>
      </c>
      <c r="G21" s="54"/>
      <c r="H21" s="54"/>
    </row>
    <row r="22" spans="2:8" x14ac:dyDescent="0.35">
      <c r="B22" s="1" t="s">
        <v>5</v>
      </c>
      <c r="C22" s="4">
        <v>717440203</v>
      </c>
      <c r="D22" s="54"/>
      <c r="E22" s="54"/>
      <c r="F22" s="53"/>
      <c r="G22" s="54"/>
      <c r="H22" s="54"/>
    </row>
    <row r="23" spans="2:8" x14ac:dyDescent="0.35">
      <c r="B23" s="1" t="s">
        <v>6</v>
      </c>
      <c r="C23" s="4">
        <v>356436098</v>
      </c>
      <c r="D23" s="54"/>
      <c r="E23" s="55"/>
      <c r="F23" s="54"/>
      <c r="G23" s="54"/>
      <c r="H23" s="54"/>
    </row>
    <row r="24" spans="2:8" x14ac:dyDescent="0.35">
      <c r="B24" s="1" t="s">
        <v>25</v>
      </c>
      <c r="C24" s="4">
        <f>+C22+C23</f>
        <v>1073876301</v>
      </c>
      <c r="D24" s="54"/>
      <c r="E24" s="5">
        <f>+C24</f>
        <v>1073876301</v>
      </c>
      <c r="F24" s="54"/>
      <c r="G24" s="54"/>
      <c r="H24" s="55"/>
    </row>
    <row r="25" spans="2:8" s="9" customFormat="1" x14ac:dyDescent="0.35">
      <c r="B25" s="10" t="s">
        <v>7</v>
      </c>
      <c r="C25" s="8" t="s">
        <v>18</v>
      </c>
      <c r="D25" s="54"/>
      <c r="E25" s="53"/>
      <c r="F25" s="54"/>
      <c r="G25" s="54"/>
      <c r="H25" s="3" t="s">
        <v>12</v>
      </c>
    </row>
    <row r="26" spans="2:8" x14ac:dyDescent="0.35">
      <c r="B26" s="1" t="s">
        <v>9</v>
      </c>
      <c r="C26" s="6">
        <v>1</v>
      </c>
      <c r="D26" s="55"/>
      <c r="E26" s="54"/>
      <c r="F26" s="54"/>
      <c r="G26" s="54"/>
      <c r="H26" s="53"/>
    </row>
    <row r="27" spans="2:8" ht="101.5" x14ac:dyDescent="0.35">
      <c r="B27" s="1" t="s">
        <v>10</v>
      </c>
      <c r="C27" s="29" t="s">
        <v>54</v>
      </c>
      <c r="D27" s="27" t="s">
        <v>12</v>
      </c>
      <c r="E27" s="54"/>
      <c r="F27" s="54"/>
      <c r="G27" s="55"/>
      <c r="H27" s="54"/>
    </row>
    <row r="28" spans="2:8" x14ac:dyDescent="0.35">
      <c r="B28" s="1" t="s">
        <v>15</v>
      </c>
      <c r="C28" s="7" t="s">
        <v>55</v>
      </c>
      <c r="D28" s="1"/>
      <c r="E28" s="55"/>
      <c r="F28" s="55"/>
      <c r="G28" s="3" t="s">
        <v>12</v>
      </c>
      <c r="H28" s="55"/>
    </row>
    <row r="29" spans="2:8" s="15" customFormat="1" ht="22.5" customHeight="1" x14ac:dyDescent="0.35">
      <c r="B29" s="32"/>
      <c r="C29" s="33"/>
      <c r="D29" s="17" t="s">
        <v>12</v>
      </c>
      <c r="E29" s="17" t="s">
        <v>1</v>
      </c>
      <c r="F29" s="17" t="s">
        <v>12</v>
      </c>
      <c r="G29" s="17" t="s">
        <v>12</v>
      </c>
      <c r="H29" s="17" t="s">
        <v>12</v>
      </c>
    </row>
    <row r="30" spans="2:8" ht="21" x14ac:dyDescent="0.5">
      <c r="B30" s="41" t="s">
        <v>31</v>
      </c>
      <c r="C30" s="42"/>
      <c r="D30" s="42"/>
      <c r="E30" s="42"/>
      <c r="F30" s="42"/>
      <c r="G30" s="42"/>
      <c r="H30" s="43"/>
    </row>
    <row r="31" spans="2:8" s="9" customFormat="1" x14ac:dyDescent="0.35">
      <c r="B31" s="10" t="s">
        <v>2</v>
      </c>
      <c r="C31" s="7" t="s">
        <v>19</v>
      </c>
      <c r="D31" s="53"/>
      <c r="E31" s="53"/>
      <c r="F31" s="53"/>
      <c r="G31" s="57"/>
      <c r="H31" s="53"/>
    </row>
    <row r="32" spans="2:8" x14ac:dyDescent="0.35">
      <c r="B32" s="1" t="s">
        <v>4</v>
      </c>
      <c r="C32" s="2">
        <v>42891</v>
      </c>
      <c r="D32" s="54"/>
      <c r="E32" s="54"/>
      <c r="F32" s="55"/>
      <c r="G32" s="58"/>
      <c r="H32" s="54"/>
    </row>
    <row r="33" spans="2:8" x14ac:dyDescent="0.35">
      <c r="B33" s="1" t="s">
        <v>0</v>
      </c>
      <c r="C33" s="2">
        <v>43322</v>
      </c>
      <c r="D33" s="54"/>
      <c r="E33" s="54"/>
      <c r="F33" s="3" t="s">
        <v>12</v>
      </c>
      <c r="G33" s="58"/>
      <c r="H33" s="54"/>
    </row>
    <row r="34" spans="2:8" x14ac:dyDescent="0.35">
      <c r="B34" s="1" t="s">
        <v>5</v>
      </c>
      <c r="C34" s="4">
        <v>1599664223.5</v>
      </c>
      <c r="D34" s="54"/>
      <c r="E34" s="54"/>
      <c r="F34" s="53"/>
      <c r="G34" s="58"/>
      <c r="H34" s="54"/>
    </row>
    <row r="35" spans="2:8" x14ac:dyDescent="0.35">
      <c r="B35" s="1" t="s">
        <v>6</v>
      </c>
      <c r="C35" s="4">
        <v>453390000</v>
      </c>
      <c r="D35" s="54"/>
      <c r="E35" s="54"/>
      <c r="F35" s="54"/>
      <c r="G35" s="58"/>
      <c r="H35" s="54"/>
    </row>
    <row r="36" spans="2:8" x14ac:dyDescent="0.35">
      <c r="B36" s="1" t="s">
        <v>6</v>
      </c>
      <c r="C36" s="4">
        <v>120904000</v>
      </c>
      <c r="D36" s="54"/>
      <c r="E36" s="55"/>
      <c r="F36" s="54"/>
      <c r="G36" s="58"/>
      <c r="H36" s="54"/>
    </row>
    <row r="37" spans="2:8" x14ac:dyDescent="0.35">
      <c r="B37" s="1" t="s">
        <v>20</v>
      </c>
      <c r="C37" s="4">
        <f>SUM(C34:C36)</f>
        <v>2173958223.5</v>
      </c>
      <c r="D37" s="54"/>
      <c r="E37" s="5">
        <f>+C37</f>
        <v>2173958223.5</v>
      </c>
      <c r="F37" s="54"/>
      <c r="G37" s="58"/>
      <c r="H37" s="55"/>
    </row>
    <row r="38" spans="2:8" x14ac:dyDescent="0.35">
      <c r="B38" s="1" t="s">
        <v>7</v>
      </c>
      <c r="C38" s="8" t="s">
        <v>21</v>
      </c>
      <c r="D38" s="54"/>
      <c r="E38" s="53"/>
      <c r="F38" s="54"/>
      <c r="G38" s="58"/>
      <c r="H38" s="3" t="s">
        <v>12</v>
      </c>
    </row>
    <row r="39" spans="2:8" x14ac:dyDescent="0.35">
      <c r="B39" s="1" t="s">
        <v>9</v>
      </c>
      <c r="C39" s="6">
        <v>1</v>
      </c>
      <c r="D39" s="55"/>
      <c r="E39" s="54"/>
      <c r="F39" s="54"/>
      <c r="G39" s="58"/>
      <c r="H39" s="53"/>
    </row>
    <row r="40" spans="2:8" ht="87" x14ac:dyDescent="0.35">
      <c r="B40" s="1" t="s">
        <v>10</v>
      </c>
      <c r="C40" s="29" t="s">
        <v>56</v>
      </c>
      <c r="D40" s="27" t="s">
        <v>12</v>
      </c>
      <c r="E40" s="54"/>
      <c r="F40" s="54"/>
      <c r="G40" s="59"/>
      <c r="H40" s="54"/>
    </row>
    <row r="41" spans="2:8" x14ac:dyDescent="0.35">
      <c r="B41" s="1" t="s">
        <v>15</v>
      </c>
      <c r="C41" s="7" t="s">
        <v>57</v>
      </c>
      <c r="D41" s="1"/>
      <c r="E41" s="55"/>
      <c r="F41" s="55"/>
      <c r="G41" s="3" t="s">
        <v>12</v>
      </c>
      <c r="H41" s="55"/>
    </row>
    <row r="42" spans="2:8" s="15" customFormat="1" ht="22.5" customHeight="1" x14ac:dyDescent="0.35">
      <c r="B42" s="32"/>
      <c r="C42" s="33"/>
      <c r="D42" s="17" t="s">
        <v>12</v>
      </c>
      <c r="E42" s="17" t="s">
        <v>1</v>
      </c>
      <c r="F42" s="17" t="s">
        <v>12</v>
      </c>
      <c r="G42" s="17" t="s">
        <v>12</v>
      </c>
      <c r="H42" s="17" t="s">
        <v>12</v>
      </c>
    </row>
    <row r="43" spans="2:8" ht="6.5" customHeight="1" x14ac:dyDescent="0.35"/>
    <row r="44" spans="2:8" ht="14.5" customHeight="1" x14ac:dyDescent="0.35">
      <c r="B44" s="34" t="s">
        <v>27</v>
      </c>
      <c r="C44" s="34"/>
      <c r="D44" s="35">
        <f>+E12+E24+E37</f>
        <v>4132540761.9000001</v>
      </c>
      <c r="E44" s="35"/>
    </row>
    <row r="45" spans="2:8" ht="18.5" x14ac:dyDescent="0.45">
      <c r="B45" s="34"/>
      <c r="C45" s="34"/>
      <c r="D45" s="36" t="s">
        <v>12</v>
      </c>
      <c r="E45" s="36"/>
    </row>
    <row r="46" spans="2:8" ht="4.5" customHeight="1" x14ac:dyDescent="0.35"/>
    <row r="47" spans="2:8" ht="29" customHeight="1" x14ac:dyDescent="0.35">
      <c r="B47" s="37" t="s">
        <v>28</v>
      </c>
      <c r="C47" s="37"/>
      <c r="D47" s="17" t="s">
        <v>12</v>
      </c>
      <c r="E47" s="17" t="s">
        <v>12</v>
      </c>
      <c r="F47" s="17" t="s">
        <v>12</v>
      </c>
      <c r="G47" s="17" t="s">
        <v>12</v>
      </c>
      <c r="H47" s="17" t="s">
        <v>12</v>
      </c>
    </row>
    <row r="48" spans="2:8" ht="42.5" customHeight="1" x14ac:dyDescent="0.35"/>
    <row r="49" spans="2:8" ht="21" x14ac:dyDescent="0.35">
      <c r="B49" s="56" t="s">
        <v>40</v>
      </c>
      <c r="C49" s="56"/>
      <c r="D49" s="56"/>
      <c r="E49" s="56"/>
      <c r="F49" s="56"/>
      <c r="G49" s="56"/>
      <c r="H49" s="56"/>
    </row>
    <row r="50" spans="2:8" ht="87" x14ac:dyDescent="0.35">
      <c r="B50" s="14"/>
      <c r="C50" s="14" t="s">
        <v>23</v>
      </c>
      <c r="D50" s="12" t="s">
        <v>11</v>
      </c>
      <c r="E50" s="12" t="s">
        <v>13</v>
      </c>
      <c r="F50" s="12" t="s">
        <v>32</v>
      </c>
      <c r="G50" s="12" t="s">
        <v>14</v>
      </c>
      <c r="H50" s="12" t="s">
        <v>16</v>
      </c>
    </row>
    <row r="51" spans="2:8" ht="21" x14ac:dyDescent="0.5">
      <c r="B51" s="41" t="s">
        <v>44</v>
      </c>
      <c r="C51" s="42"/>
      <c r="D51" s="42"/>
      <c r="E51" s="42"/>
      <c r="F51" s="42"/>
      <c r="G51" s="42"/>
      <c r="H51" s="43"/>
    </row>
    <row r="52" spans="2:8" x14ac:dyDescent="0.35">
      <c r="B52" s="1" t="s">
        <v>2</v>
      </c>
      <c r="C52" s="30" t="s">
        <v>59</v>
      </c>
      <c r="D52" s="24"/>
      <c r="E52" s="53"/>
      <c r="F52" s="53"/>
      <c r="G52" s="53"/>
      <c r="H52" s="53"/>
    </row>
    <row r="53" spans="2:8" x14ac:dyDescent="0.35">
      <c r="B53" s="1" t="s">
        <v>4</v>
      </c>
      <c r="C53" s="2">
        <v>43315</v>
      </c>
      <c r="D53" s="25"/>
      <c r="E53" s="54"/>
      <c r="F53" s="55"/>
      <c r="G53" s="54"/>
      <c r="H53" s="54"/>
    </row>
    <row r="54" spans="2:8" x14ac:dyDescent="0.35">
      <c r="B54" s="1" t="s">
        <v>0</v>
      </c>
      <c r="C54" s="2">
        <v>44379</v>
      </c>
      <c r="D54" s="25"/>
      <c r="E54" s="54"/>
      <c r="F54" s="3" t="s">
        <v>12</v>
      </c>
      <c r="G54" s="54"/>
      <c r="H54" s="54"/>
    </row>
    <row r="55" spans="2:8" x14ac:dyDescent="0.35">
      <c r="B55" s="1" t="s">
        <v>5</v>
      </c>
      <c r="C55" s="4">
        <v>1153562000</v>
      </c>
      <c r="D55" s="25"/>
      <c r="E55" s="54"/>
      <c r="F55" s="53"/>
      <c r="G55" s="54"/>
      <c r="H55" s="54"/>
    </row>
    <row r="56" spans="2:8" x14ac:dyDescent="0.35">
      <c r="B56" s="1" t="s">
        <v>6</v>
      </c>
      <c r="C56" s="4">
        <v>0</v>
      </c>
      <c r="D56" s="25"/>
      <c r="E56" s="55"/>
      <c r="F56" s="54"/>
      <c r="G56" s="54"/>
      <c r="H56" s="54"/>
    </row>
    <row r="57" spans="2:8" x14ac:dyDescent="0.35">
      <c r="B57" s="1" t="s">
        <v>20</v>
      </c>
      <c r="C57" s="4">
        <f>+C56+C55</f>
        <v>1153562000</v>
      </c>
      <c r="D57" s="25"/>
      <c r="E57" s="5">
        <f>+C57</f>
        <v>1153562000</v>
      </c>
      <c r="F57" s="54"/>
      <c r="G57" s="54"/>
      <c r="H57" s="55"/>
    </row>
    <row r="58" spans="2:8" x14ac:dyDescent="0.35">
      <c r="B58" s="1" t="s">
        <v>7</v>
      </c>
      <c r="C58" s="20">
        <f>+C54-C53</f>
        <v>1064</v>
      </c>
      <c r="D58" s="25"/>
      <c r="E58" s="53"/>
      <c r="F58" s="54"/>
      <c r="G58" s="54"/>
      <c r="H58" s="3" t="s">
        <v>12</v>
      </c>
    </row>
    <row r="59" spans="2:8" x14ac:dyDescent="0.35">
      <c r="B59" s="1" t="s">
        <v>9</v>
      </c>
      <c r="C59" s="6">
        <v>1</v>
      </c>
      <c r="D59" s="26"/>
      <c r="E59" s="54"/>
      <c r="F59" s="54"/>
      <c r="G59" s="54"/>
      <c r="H59" s="53"/>
    </row>
    <row r="60" spans="2:8" ht="87" x14ac:dyDescent="0.35">
      <c r="B60" s="22" t="s">
        <v>10</v>
      </c>
      <c r="C60" s="23" t="s">
        <v>45</v>
      </c>
      <c r="D60" s="27" t="s">
        <v>12</v>
      </c>
      <c r="E60" s="54"/>
      <c r="F60" s="54"/>
      <c r="G60" s="55"/>
      <c r="H60" s="54"/>
    </row>
    <row r="61" spans="2:8" x14ac:dyDescent="0.35">
      <c r="B61" s="1" t="s">
        <v>15</v>
      </c>
      <c r="C61" s="7"/>
      <c r="D61" s="13"/>
      <c r="E61" s="54"/>
      <c r="F61" s="54"/>
      <c r="G61" s="3" t="s">
        <v>58</v>
      </c>
      <c r="H61" s="54"/>
    </row>
    <row r="62" spans="2:8" s="19" customFormat="1" ht="22.5" customHeight="1" x14ac:dyDescent="0.35">
      <c r="B62" s="32"/>
      <c r="C62" s="33"/>
      <c r="D62" s="17" t="s">
        <v>12</v>
      </c>
      <c r="E62" s="17" t="s">
        <v>12</v>
      </c>
      <c r="F62" s="17" t="s">
        <v>12</v>
      </c>
      <c r="G62" s="17"/>
      <c r="H62" s="17" t="s">
        <v>12</v>
      </c>
    </row>
    <row r="63" spans="2:8" ht="21" x14ac:dyDescent="0.5">
      <c r="B63" s="41" t="s">
        <v>46</v>
      </c>
      <c r="C63" s="42"/>
      <c r="D63" s="42"/>
      <c r="E63" s="42"/>
      <c r="F63" s="42"/>
      <c r="G63" s="42"/>
      <c r="H63" s="43"/>
    </row>
    <row r="64" spans="2:8" x14ac:dyDescent="0.35">
      <c r="B64" s="1" t="s">
        <v>2</v>
      </c>
      <c r="C64" s="30" t="s">
        <v>59</v>
      </c>
      <c r="D64" s="38"/>
      <c r="E64" s="38"/>
      <c r="F64" s="38"/>
      <c r="G64" s="38"/>
      <c r="H64" s="38"/>
    </row>
    <row r="65" spans="2:8" x14ac:dyDescent="0.35">
      <c r="B65" s="1" t="s">
        <v>4</v>
      </c>
      <c r="C65" s="2">
        <v>43344</v>
      </c>
      <c r="D65" s="39"/>
      <c r="E65" s="39"/>
      <c r="F65" s="40"/>
      <c r="G65" s="39"/>
      <c r="H65" s="39"/>
    </row>
    <row r="66" spans="2:8" x14ac:dyDescent="0.35">
      <c r="B66" s="1" t="s">
        <v>0</v>
      </c>
      <c r="C66" s="2">
        <v>44439</v>
      </c>
      <c r="D66" s="39"/>
      <c r="E66" s="39"/>
      <c r="F66" s="27" t="s">
        <v>12</v>
      </c>
      <c r="G66" s="39"/>
      <c r="H66" s="39"/>
    </row>
    <row r="67" spans="2:8" x14ac:dyDescent="0.35">
      <c r="B67" s="1" t="s">
        <v>5</v>
      </c>
      <c r="C67" s="4">
        <v>1554393776</v>
      </c>
      <c r="D67" s="39"/>
      <c r="E67" s="39"/>
      <c r="F67" s="38"/>
      <c r="G67" s="39"/>
      <c r="H67" s="39"/>
    </row>
    <row r="68" spans="2:8" x14ac:dyDescent="0.35">
      <c r="B68" s="1" t="s">
        <v>6</v>
      </c>
      <c r="C68" s="4">
        <v>0</v>
      </c>
      <c r="D68" s="39"/>
      <c r="E68" s="40"/>
      <c r="F68" s="39"/>
      <c r="G68" s="39"/>
      <c r="H68" s="39"/>
    </row>
    <row r="69" spans="2:8" x14ac:dyDescent="0.35">
      <c r="B69" s="1" t="s">
        <v>25</v>
      </c>
      <c r="C69" s="4">
        <f>+C67</f>
        <v>1554393776</v>
      </c>
      <c r="D69" s="39"/>
      <c r="E69" s="28">
        <f>+C69</f>
        <v>1554393776</v>
      </c>
      <c r="F69" s="39"/>
      <c r="G69" s="39"/>
      <c r="H69" s="40"/>
    </row>
    <row r="70" spans="2:8" x14ac:dyDescent="0.35">
      <c r="B70" s="10" t="s">
        <v>7</v>
      </c>
      <c r="C70" s="8">
        <f>+C66-C65</f>
        <v>1095</v>
      </c>
      <c r="D70" s="39"/>
      <c r="E70" s="38"/>
      <c r="F70" s="39"/>
      <c r="G70" s="39"/>
      <c r="H70" s="27" t="s">
        <v>12</v>
      </c>
    </row>
    <row r="71" spans="2:8" x14ac:dyDescent="0.35">
      <c r="B71" s="1" t="s">
        <v>9</v>
      </c>
      <c r="C71" s="6">
        <v>1</v>
      </c>
      <c r="D71" s="40"/>
      <c r="E71" s="39"/>
      <c r="F71" s="39"/>
      <c r="G71" s="39"/>
      <c r="H71" s="38"/>
    </row>
    <row r="72" spans="2:8" ht="319" x14ac:dyDescent="0.35">
      <c r="B72" s="1" t="s">
        <v>10</v>
      </c>
      <c r="C72" s="21" t="s">
        <v>51</v>
      </c>
      <c r="D72" s="27" t="s">
        <v>12</v>
      </c>
      <c r="E72" s="39"/>
      <c r="F72" s="39"/>
      <c r="G72" s="40"/>
      <c r="H72" s="39"/>
    </row>
    <row r="73" spans="2:8" ht="33" customHeight="1" x14ac:dyDescent="0.35">
      <c r="B73" s="1" t="s">
        <v>15</v>
      </c>
      <c r="C73" s="7" t="s">
        <v>49</v>
      </c>
      <c r="D73" s="22"/>
      <c r="E73" s="40"/>
      <c r="F73" s="40"/>
      <c r="G73" s="27" t="s">
        <v>12</v>
      </c>
      <c r="H73" s="40"/>
    </row>
    <row r="74" spans="2:8" s="19" customFormat="1" ht="22.5" customHeight="1" x14ac:dyDescent="0.35">
      <c r="B74" s="32"/>
      <c r="C74" s="33"/>
      <c r="D74" s="17" t="s">
        <v>12</v>
      </c>
      <c r="E74" s="17" t="s">
        <v>12</v>
      </c>
      <c r="F74" s="17" t="s">
        <v>12</v>
      </c>
      <c r="G74" s="17" t="s">
        <v>12</v>
      </c>
      <c r="H74" s="17" t="s">
        <v>12</v>
      </c>
    </row>
    <row r="75" spans="2:8" ht="21" x14ac:dyDescent="0.5">
      <c r="B75" s="41" t="s">
        <v>50</v>
      </c>
      <c r="C75" s="42"/>
      <c r="D75" s="42"/>
      <c r="E75" s="42"/>
      <c r="F75" s="42"/>
      <c r="G75" s="42"/>
      <c r="H75" s="43"/>
    </row>
    <row r="76" spans="2:8" x14ac:dyDescent="0.35">
      <c r="B76" s="10" t="s">
        <v>2</v>
      </c>
      <c r="C76" s="30" t="s">
        <v>59</v>
      </c>
      <c r="D76" s="38"/>
      <c r="E76" s="38"/>
      <c r="F76" s="38"/>
      <c r="G76" s="44"/>
      <c r="H76" s="38"/>
    </row>
    <row r="77" spans="2:8" x14ac:dyDescent="0.35">
      <c r="B77" s="1" t="s">
        <v>4</v>
      </c>
      <c r="C77" s="2">
        <v>42975</v>
      </c>
      <c r="D77" s="39"/>
      <c r="E77" s="39"/>
      <c r="F77" s="40"/>
      <c r="G77" s="45"/>
      <c r="H77" s="39"/>
    </row>
    <row r="78" spans="2:8" x14ac:dyDescent="0.35">
      <c r="B78" s="1" t="s">
        <v>0</v>
      </c>
      <c r="C78" s="2">
        <v>44126</v>
      </c>
      <c r="D78" s="39"/>
      <c r="E78" s="39"/>
      <c r="F78" s="27" t="s">
        <v>12</v>
      </c>
      <c r="G78" s="45"/>
      <c r="H78" s="39"/>
    </row>
    <row r="79" spans="2:8" x14ac:dyDescent="0.35">
      <c r="B79" s="1" t="s">
        <v>5</v>
      </c>
      <c r="C79" s="4">
        <v>1761616817</v>
      </c>
      <c r="D79" s="39"/>
      <c r="E79" s="39"/>
      <c r="F79" s="38"/>
      <c r="G79" s="45"/>
      <c r="H79" s="39"/>
    </row>
    <row r="80" spans="2:8" x14ac:dyDescent="0.35">
      <c r="B80" s="1" t="s">
        <v>6</v>
      </c>
      <c r="C80" s="4">
        <v>0</v>
      </c>
      <c r="D80" s="39"/>
      <c r="E80" s="40"/>
      <c r="F80" s="39"/>
      <c r="G80" s="45"/>
      <c r="H80" s="39"/>
    </row>
    <row r="81" spans="2:8" x14ac:dyDescent="0.35">
      <c r="B81" s="1" t="s">
        <v>20</v>
      </c>
      <c r="C81" s="4">
        <f>+C79</f>
        <v>1761616817</v>
      </c>
      <c r="D81" s="39"/>
      <c r="E81" s="28">
        <f>+C81</f>
        <v>1761616817</v>
      </c>
      <c r="F81" s="39"/>
      <c r="G81" s="45"/>
      <c r="H81" s="40"/>
    </row>
    <row r="82" spans="2:8" x14ac:dyDescent="0.35">
      <c r="B82" s="1" t="s">
        <v>7</v>
      </c>
      <c r="C82" s="8">
        <f>+C78-C77</f>
        <v>1151</v>
      </c>
      <c r="D82" s="39"/>
      <c r="E82" s="38"/>
      <c r="F82" s="39"/>
      <c r="G82" s="45"/>
      <c r="H82" s="27" t="s">
        <v>12</v>
      </c>
    </row>
    <row r="83" spans="2:8" x14ac:dyDescent="0.35">
      <c r="B83" s="1" t="s">
        <v>9</v>
      </c>
      <c r="C83" s="6">
        <v>1</v>
      </c>
      <c r="D83" s="40"/>
      <c r="E83" s="39"/>
      <c r="F83" s="39"/>
      <c r="G83" s="45"/>
      <c r="H83" s="38"/>
    </row>
    <row r="84" spans="2:8" ht="43.5" x14ac:dyDescent="0.35">
      <c r="B84" s="1" t="s">
        <v>10</v>
      </c>
      <c r="C84" s="21" t="s">
        <v>47</v>
      </c>
      <c r="D84" s="27" t="s">
        <v>12</v>
      </c>
      <c r="E84" s="39"/>
      <c r="F84" s="39"/>
      <c r="G84" s="46"/>
      <c r="H84" s="39"/>
    </row>
    <row r="85" spans="2:8" x14ac:dyDescent="0.35">
      <c r="B85" s="1" t="s">
        <v>15</v>
      </c>
      <c r="C85" s="7" t="s">
        <v>48</v>
      </c>
      <c r="D85" s="22"/>
      <c r="E85" s="40"/>
      <c r="F85" s="40"/>
      <c r="G85" s="27" t="s">
        <v>12</v>
      </c>
      <c r="H85" s="40"/>
    </row>
    <row r="86" spans="2:8" s="19" customFormat="1" ht="22.5" customHeight="1" x14ac:dyDescent="0.35">
      <c r="B86" s="32"/>
      <c r="C86" s="33"/>
      <c r="D86" s="17" t="s">
        <v>12</v>
      </c>
      <c r="E86" s="17" t="s">
        <v>12</v>
      </c>
      <c r="F86" s="17" t="s">
        <v>12</v>
      </c>
      <c r="G86" s="17" t="s">
        <v>12</v>
      </c>
      <c r="H86" s="17" t="s">
        <v>12</v>
      </c>
    </row>
    <row r="88" spans="2:8" x14ac:dyDescent="0.35">
      <c r="B88" s="34" t="s">
        <v>27</v>
      </c>
      <c r="C88" s="34"/>
      <c r="D88" s="35">
        <f>+E57+E69+E81</f>
        <v>4469572593</v>
      </c>
      <c r="E88" s="35"/>
    </row>
    <row r="89" spans="2:8" ht="18.5" x14ac:dyDescent="0.45">
      <c r="B89" s="34"/>
      <c r="C89" s="34"/>
      <c r="D89" s="36" t="s">
        <v>12</v>
      </c>
      <c r="E89" s="36"/>
      <c r="F89" s="18"/>
      <c r="G89" s="18"/>
      <c r="H89" s="18"/>
    </row>
    <row r="90" spans="2:8" ht="18.5" x14ac:dyDescent="0.45">
      <c r="D90" s="18"/>
      <c r="E90" s="18"/>
      <c r="F90" s="18"/>
      <c r="G90" s="18"/>
      <c r="H90" s="18"/>
    </row>
    <row r="91" spans="2:8" ht="37.5" customHeight="1" x14ac:dyDescent="0.35">
      <c r="B91" s="37" t="s">
        <v>28</v>
      </c>
      <c r="C91" s="37"/>
      <c r="D91" s="17" t="s">
        <v>12</v>
      </c>
      <c r="E91" s="17" t="s">
        <v>12</v>
      </c>
      <c r="F91" s="17" t="s">
        <v>12</v>
      </c>
      <c r="G91" s="17" t="s">
        <v>12</v>
      </c>
      <c r="H91" s="17" t="s">
        <v>12</v>
      </c>
    </row>
    <row r="93" spans="2:8" x14ac:dyDescent="0.35">
      <c r="B93" s="16" t="s">
        <v>61</v>
      </c>
    </row>
    <row r="94" spans="2:8" x14ac:dyDescent="0.35">
      <c r="B94" s="16"/>
    </row>
    <row r="98" spans="2:8" ht="18.5" x14ac:dyDescent="0.45">
      <c r="B98" s="50" t="s">
        <v>33</v>
      </c>
      <c r="C98" s="50"/>
      <c r="D98" s="50"/>
      <c r="E98" s="49" t="s">
        <v>34</v>
      </c>
      <c r="F98" s="49"/>
      <c r="G98" s="49"/>
    </row>
    <row r="99" spans="2:8" ht="18.5" x14ac:dyDescent="0.45">
      <c r="B99" s="48" t="s">
        <v>35</v>
      </c>
      <c r="C99" s="48"/>
      <c r="D99" s="48"/>
      <c r="E99" s="51" t="s">
        <v>36</v>
      </c>
      <c r="F99" s="51"/>
      <c r="G99" s="51"/>
    </row>
    <row r="100" spans="2:8" ht="37" customHeight="1" x14ac:dyDescent="0.35">
      <c r="B100" s="52" t="s">
        <v>37</v>
      </c>
      <c r="C100" s="52"/>
      <c r="D100" s="52"/>
      <c r="E100" s="52" t="s">
        <v>38</v>
      </c>
      <c r="F100" s="52"/>
      <c r="G100" s="52"/>
    </row>
    <row r="104" spans="2:8" x14ac:dyDescent="0.35">
      <c r="E104" s="49" t="s">
        <v>34</v>
      </c>
      <c r="F104" s="49"/>
      <c r="G104" s="49"/>
    </row>
    <row r="105" spans="2:8" ht="18.5" x14ac:dyDescent="0.35">
      <c r="B105" s="50" t="s">
        <v>33</v>
      </c>
      <c r="C105" s="50"/>
      <c r="D105" s="50"/>
      <c r="E105" s="49"/>
      <c r="F105" s="49"/>
      <c r="G105" s="49"/>
    </row>
    <row r="106" spans="2:8" ht="18.5" x14ac:dyDescent="0.35">
      <c r="B106" s="48" t="s">
        <v>41</v>
      </c>
      <c r="C106" s="48"/>
      <c r="D106" s="48"/>
      <c r="E106" s="48" t="s">
        <v>39</v>
      </c>
      <c r="F106" s="48"/>
      <c r="G106" s="48"/>
    </row>
    <row r="107" spans="2:8" ht="18.5" x14ac:dyDescent="0.35">
      <c r="B107" s="47" t="s">
        <v>42</v>
      </c>
      <c r="C107" s="47"/>
      <c r="D107" s="47"/>
      <c r="E107" s="47" t="s">
        <v>43</v>
      </c>
      <c r="F107" s="47"/>
      <c r="G107" s="47"/>
    </row>
    <row r="108" spans="2:8" x14ac:dyDescent="0.35">
      <c r="E108" s="31" t="s">
        <v>60</v>
      </c>
      <c r="F108" s="31"/>
      <c r="G108" s="31"/>
      <c r="H108" s="31"/>
    </row>
  </sheetData>
  <mergeCells count="84">
    <mergeCell ref="B4:H4"/>
    <mergeCell ref="B6:H6"/>
    <mergeCell ref="B18:H18"/>
    <mergeCell ref="D7:D14"/>
    <mergeCell ref="E7:E11"/>
    <mergeCell ref="E13:E16"/>
    <mergeCell ref="B17:C17"/>
    <mergeCell ref="H14:H16"/>
    <mergeCell ref="C2:H2"/>
    <mergeCell ref="C1:H1"/>
    <mergeCell ref="B1:B2"/>
    <mergeCell ref="D19:D26"/>
    <mergeCell ref="H31:H37"/>
    <mergeCell ref="G7:G15"/>
    <mergeCell ref="G19:G27"/>
    <mergeCell ref="H19:H24"/>
    <mergeCell ref="H26:H28"/>
    <mergeCell ref="F19:F20"/>
    <mergeCell ref="F22:F28"/>
    <mergeCell ref="E25:E28"/>
    <mergeCell ref="E19:E23"/>
    <mergeCell ref="F7:F8"/>
    <mergeCell ref="F10:F16"/>
    <mergeCell ref="H7:H12"/>
    <mergeCell ref="B49:H49"/>
    <mergeCell ref="B29:C29"/>
    <mergeCell ref="B42:C42"/>
    <mergeCell ref="B47:C47"/>
    <mergeCell ref="D44:E44"/>
    <mergeCell ref="D45:E45"/>
    <mergeCell ref="B44:C45"/>
    <mergeCell ref="E38:E41"/>
    <mergeCell ref="B30:H30"/>
    <mergeCell ref="D31:D39"/>
    <mergeCell ref="E31:E36"/>
    <mergeCell ref="F34:F41"/>
    <mergeCell ref="G31:G40"/>
    <mergeCell ref="F31:F32"/>
    <mergeCell ref="H39:H41"/>
    <mergeCell ref="B51:H51"/>
    <mergeCell ref="H52:H57"/>
    <mergeCell ref="H59:H61"/>
    <mergeCell ref="B63:H63"/>
    <mergeCell ref="D64:D71"/>
    <mergeCell ref="B62:C62"/>
    <mergeCell ref="E52:E56"/>
    <mergeCell ref="F52:F53"/>
    <mergeCell ref="G52:G60"/>
    <mergeCell ref="F55:F61"/>
    <mergeCell ref="E58:E61"/>
    <mergeCell ref="E64:E68"/>
    <mergeCell ref="F64:F65"/>
    <mergeCell ref="G64:G72"/>
    <mergeCell ref="H64:H69"/>
    <mergeCell ref="F67:F73"/>
    <mergeCell ref="E98:G98"/>
    <mergeCell ref="E99:G99"/>
    <mergeCell ref="E100:G100"/>
    <mergeCell ref="B100:D100"/>
    <mergeCell ref="B98:D98"/>
    <mergeCell ref="B99:D99"/>
    <mergeCell ref="B107:D107"/>
    <mergeCell ref="E107:G107"/>
    <mergeCell ref="E106:G106"/>
    <mergeCell ref="E104:G105"/>
    <mergeCell ref="B105:D105"/>
    <mergeCell ref="B106:D106"/>
    <mergeCell ref="E70:E73"/>
    <mergeCell ref="H71:H73"/>
    <mergeCell ref="B74:C74"/>
    <mergeCell ref="B75:H75"/>
    <mergeCell ref="D76:D83"/>
    <mergeCell ref="E76:E80"/>
    <mergeCell ref="F76:F77"/>
    <mergeCell ref="G76:G84"/>
    <mergeCell ref="H76:H81"/>
    <mergeCell ref="F79:F85"/>
    <mergeCell ref="E82:E85"/>
    <mergeCell ref="H83:H85"/>
    <mergeCell ref="B86:C86"/>
    <mergeCell ref="B88:C89"/>
    <mergeCell ref="D88:E88"/>
    <mergeCell ref="D89:E89"/>
    <mergeCell ref="B91:C91"/>
  </mergeCells>
  <pageMargins left="0.7" right="0.7" top="0.75" bottom="0.75" header="0.3" footer="0.3"/>
  <pageSetup orientation="portrait" r:id="rId1"/>
  <ignoredErrors>
    <ignoredError sqref="C37"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Certificaciones habilitantes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JOEL ARMANDO ROMERO RAMIREZ</dc:creator>
  <cp:lastModifiedBy>ANGELA JOVANA GONZALEZ</cp:lastModifiedBy>
  <cp:lastPrinted>2023-09-12T20:38:54Z</cp:lastPrinted>
  <dcterms:created xsi:type="dcterms:W3CDTF">2021-08-02T13:53:09Z</dcterms:created>
  <dcterms:modified xsi:type="dcterms:W3CDTF">2023-09-13T21:44:37Z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2022-07-23T15:02:50Z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3d3d07af-bfa2-4194-ba3e-752b88114e76</vt:lpwstr>
  </property>
  <property fmtid="{D5CDD505-2E9C-101B-9397-08002B2CF9AE}" pid="8" name="MSIP_Label_4d7dcfcf-2f13-416d-bd85-85e5cda1e908_ContentBits">
    <vt:lpwstr>2</vt:lpwstr>
  </property>
</Properties>
</file>