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-my.sharepoint.com/personal/ana_ospina_previsora_gov_co/Documents/Escritorio/2023/Contratos/12. Fabrica de software/EVALUACIONES/"/>
    </mc:Choice>
  </mc:AlternateContent>
  <xr:revisionPtr revIDLastSave="2" documentId="8_{9E1003FA-2AAC-4947-AF2D-5C317B5A79D2}" xr6:coauthVersionLast="47" xr6:coauthVersionMax="47" xr10:uidLastSave="{1B6B8028-2DD9-48EA-97BE-09E5A356B54D}"/>
  <bookViews>
    <workbookView xWindow="-110" yWindow="-110" windowWidth="19420" windowHeight="10420" xr2:uid="{A07F37C5-0750-4A33-93FA-F901DCDCC9EA}"/>
  </bookViews>
  <sheets>
    <sheet name="Calificativos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12" i="2" s="1"/>
  <c r="E6" i="2"/>
  <c r="D6" i="2"/>
  <c r="C6" i="2"/>
  <c r="E5" i="2"/>
  <c r="D5" i="2"/>
  <c r="C5" i="2"/>
  <c r="E4" i="2"/>
  <c r="D4" i="2"/>
  <c r="C4" i="2"/>
  <c r="E3" i="2"/>
  <c r="E7" i="2" s="1"/>
  <c r="C10" i="2" s="1"/>
  <c r="D3" i="2"/>
  <c r="D7" i="2" s="1"/>
  <c r="C11" i="2" s="1"/>
  <c r="C3" i="2"/>
  <c r="B3" i="2"/>
  <c r="B7" i="2" s="1"/>
  <c r="E2" i="2"/>
  <c r="D2" i="2"/>
  <c r="C2" i="2"/>
</calcChain>
</file>

<file path=xl/sharedStrings.xml><?xml version="1.0" encoding="utf-8"?>
<sst xmlns="http://schemas.openxmlformats.org/spreadsheetml/2006/main" count="25" uniqueCount="25">
  <si>
    <t>SOFTMAGNAMENT</t>
  </si>
  <si>
    <t>STEFANINI</t>
  </si>
  <si>
    <t>ADA</t>
  </si>
  <si>
    <t>COMITÉ EVALUADOR</t>
  </si>
  <si>
    <t>MAYERLY CONSUELO LOPEZ</t>
  </si>
  <si>
    <t>MARIA LUCIA LLERAS</t>
  </si>
  <si>
    <t>Gerente de TI</t>
  </si>
  <si>
    <t>Gerente de Planeación</t>
  </si>
  <si>
    <t>DELFIN ALEXANDER RODRIGUEZ</t>
  </si>
  <si>
    <t>LUIS CARLOS MORALES</t>
  </si>
  <si>
    <t>Subgerente de Mantenimiento de Aplicaciones</t>
  </si>
  <si>
    <t>Subgerente de Transformación Digital</t>
  </si>
  <si>
    <t>JOEL ARMANDO ROMERO</t>
  </si>
  <si>
    <t>Especialista Gerencia de Planeación</t>
  </si>
  <si>
    <t>RESUMEN</t>
  </si>
  <si>
    <t>PUNTAJE MAXIMO</t>
  </si>
  <si>
    <t xml:space="preserve">Propuesta económica </t>
  </si>
  <si>
    <t>Factor Técnico</t>
  </si>
  <si>
    <t>Apoyo Industria Nacional</t>
  </si>
  <si>
    <t>Emprendimiento y Empresa de Mujeres</t>
  </si>
  <si>
    <t>Total puntaje</t>
  </si>
  <si>
    <t>1°</t>
  </si>
  <si>
    <t>2°</t>
  </si>
  <si>
    <t>3°</t>
  </si>
  <si>
    <t>CUADRO RESUMEN DE EVALUACIÓN DE PROPUESTAS HABILITADAS INVITACIÓN ABIERTA 006-2023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</si>
</sst>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219D81FD-E2FD-4327-9C30-94A31BBA72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Puntuaciones Generales INV 006-2023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Calificativos!$B$10:$B$12</c:f>
              <c:strCache>
                <c:ptCount val="3"/>
                <c:pt idx="0">
                  <c:v>ADA</c:v>
                </c:pt>
                <c:pt idx="1">
                  <c:v>SOFTMAGNAMENT</c:v>
                </c:pt>
                <c:pt idx="2">
                  <c:v>STEFANINI</c:v>
                </c:pt>
              </c:strCache>
            </c:strRef>
          </c:cat>
          <c:val>
            <c:numRef>
              <c:f>Calificativos!$C$10:$C$12</c:f>
              <c:numCache>
                <c:formatCode>0</c:formatCode>
                <c:ptCount val="3"/>
                <c:pt idx="0">
                  <c:v>861.09076967150497</c:v>
                </c:pt>
                <c:pt idx="1">
                  <c:v>830.69007308809478</c:v>
                </c:pt>
                <c:pt idx="2">
                  <c:v>721.99968093564098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B-4369-958E-6A67393BC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0885807"/>
        <c:axId val="460885327"/>
      </c:barChart>
      <c:catAx>
        <c:axId val="46088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0885327"/>
        <c:crosses val="autoZero"/>
        <c:auto val="1"/>
        <c:lblAlgn val="ctr"/>
        <c:lblOffset val="100"/>
        <c:noMultiLvlLbl val="0"/>
      </c:catAx>
      <c:valAx>
        <c:axId val="460885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088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1287096</xdr:colOff>
      <xdr:row>12</xdr:row>
      <xdr:rowOff>161192</xdr:rowOff>
    </xdr:from>
    <xdr:to>
      <xdr:col>3</xdr:col>
      <xdr:colOff>969596</xdr:colOff>
      <xdr:row>23</xdr:row>
      <xdr:rowOff>178783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CE2F01-E7BF-493F-B618-251C4524C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805961</xdr:colOff>
      <xdr:row>38</xdr:row>
      <xdr:rowOff>18317</xdr:rowOff>
    </xdr:from>
    <xdr:to>
      <xdr:col>0</xdr:col>
      <xdr:colOff>1520091</xdr:colOff>
      <xdr:row>40</xdr:row>
      <xdr:rowOff>182684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870A2D-FE6E-F2CB-E468-943094CE0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961" y="7340355"/>
          <a:ext cx="714130" cy="535598"/>
        </a:xfrm>
        <a:prstGeom prst="rect">
          <a:avLst/>
        </a:prstGeom>
      </xdr:spPr>
    </xdr:pic>
    <xdr:clientData/>
  </xdr:twoCellAnchor>
  <xdr:twoCellAnchor editAs="oneCell">
    <xdr:from>
      <xdr:col>2</xdr:col>
      <xdr:colOff>136720</xdr:colOff>
      <xdr:row>28</xdr:row>
      <xdr:rowOff>90370</xdr:rowOff>
    </xdr:from>
    <xdr:to>
      <xdr:col>2</xdr:col>
      <xdr:colOff>1375410</xdr:colOff>
      <xdr:row>30</xdr:row>
      <xdr:rowOff>181587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43EF8C-F1AA-46B4-9484-FD8EE0C82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7428" y="5559185"/>
          <a:ext cx="1238690" cy="483940"/>
        </a:xfrm>
        <a:prstGeom prst="rect">
          <a:avLst/>
        </a:prstGeom>
      </xdr:spPr>
    </xdr:pic>
    <xdr:clientData/>
  </xdr:twoCellAnchor>
  <xdr:twoCellAnchor editAs="oneCell">
    <xdr:from>
      <xdr:col>2</xdr:col>
      <xdr:colOff>105508</xdr:colOff>
      <xdr:row>33</xdr:row>
      <xdr:rowOff>58615</xdr:rowOff>
    </xdr:from>
    <xdr:to>
      <xdr:col>2</xdr:col>
      <xdr:colOff>1476417</xdr:colOff>
      <xdr:row>36</xdr:row>
      <xdr:rowOff>1715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72FB64F-AFA0-422D-B748-73D34CD5B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27585" y="6172200"/>
          <a:ext cx="1370909" cy="492369"/>
        </a:xfrm>
        <a:prstGeom prst="rect">
          <a:avLst/>
        </a:prstGeom>
      </xdr:spPr>
    </xdr:pic>
    <xdr:clientData/>
  </xdr:twoCellAnchor>
  <xdr:twoCellAnchor editAs="oneCell">
    <xdr:from>
      <xdr:col>0</xdr:col>
      <xdr:colOff>776655</xdr:colOff>
      <xdr:row>28</xdr:row>
      <xdr:rowOff>46437</xdr:rowOff>
    </xdr:from>
    <xdr:to>
      <xdr:col>0</xdr:col>
      <xdr:colOff>1304193</xdr:colOff>
      <xdr:row>30</xdr:row>
      <xdr:rowOff>165857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62C297-845F-5B92-ACFE-A4F53D2F2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6655" y="5446379"/>
          <a:ext cx="527538" cy="507747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146539</xdr:colOff>
      <xdr:row>34</xdr:row>
      <xdr:rowOff>63500</xdr:rowOff>
    </xdr:from>
    <xdr:to>
      <xdr:col>0</xdr:col>
      <xdr:colOff>2173654</xdr:colOff>
      <xdr:row>35</xdr:row>
      <xdr:rowOff>121425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1A3BF1C-E4FA-45A1-23AA-E621BBF99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539" y="6452577"/>
          <a:ext cx="2027115" cy="2435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laprevisora-my.sharepoint.com/personal/joel_romero_previsora_gov_co/Documents/2022%20-%20FABRICA%20Q3/EJECUCION/Contrataci&#243;n/Pre%20-%20Contractual/Evaluaci&#243;n/FABRICA%20Q3_%20CALIFICACI&#211;N%20HABILITADOS%20Invitacion%20abierta%20006_2023.xlsx" TargetMode="External"/><Relationship Id="rId2" Type="http://schemas.microsoft.com/office/2019/04/relationships/externalLinkLongPath" Target="/personal/joel_romero_previsora_gov_co/Documents/2022%20-%20FABRICA%20Q3/EJECUCION/Contrataci&#243;n/Pre%20-%20Contractual/Evaluaci&#243;n/FABRICA%20Q3_%20CALIFICACI&#211;N%20HABILITADOS%20Invitacion%20abierta%20006_2023.xlsx?11218CD5" TargetMode="External"/><Relationship Id="rId1" Type="http://schemas.openxmlformats.org/officeDocument/2006/relationships/externalLinkPath" Target="file:///\\11218CD5\FABRICA%20Q3_%20CALIFICACI&#211;N%20HABILITADOS%20Invitacion%20abierta%20006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sumen de evaluación"/>
      <sheetName val="Habilitantes"/>
      <sheetName val="Calificacion Anexos 3 y 4"/>
      <sheetName val="Calificacion Anexo 22"/>
      <sheetName val="Calificación Anexo 5 Calidad"/>
      <sheetName val="Calificación Anexo 6 Adicionale"/>
      <sheetName val="Calificación Anexo 7 DEVOPS"/>
      <sheetName val="Calificación Ind Nal"/>
      <sheetName val="Calificación Emp Mujer"/>
      <sheetName val="Proveedor A"/>
      <sheetName val="Asp. Calificables"/>
    </sheetNames>
    <sheetDataSet>
      <sheetData sheetId="0">
        <row r="10">
          <cell r="B10" t="str">
            <v>ADA</v>
          </cell>
        </row>
      </sheetData>
      <sheetData sheetId="1">
        <row r="3">
          <cell r="B3" t="str">
            <v>STEFANINI</v>
          </cell>
          <cell r="C3" t="str">
            <v>SOFTMAGNAMENT</v>
          </cell>
          <cell r="G3" t="str">
            <v>ADA</v>
          </cell>
        </row>
      </sheetData>
      <sheetData sheetId="2">
        <row r="20">
          <cell r="K20">
            <v>127.57525323775995</v>
          </cell>
          <cell r="L20">
            <v>129.7622442224723</v>
          </cell>
          <cell r="M20">
            <v>180</v>
          </cell>
        </row>
        <row r="62">
          <cell r="K62">
            <v>246.09934676091657</v>
          </cell>
          <cell r="L62">
            <v>198.19266820827636</v>
          </cell>
          <cell r="M62">
            <v>251.09076967150494</v>
          </cell>
        </row>
      </sheetData>
      <sheetData sheetId="3">
        <row r="15">
          <cell r="K15">
            <v>43.32508093696439</v>
          </cell>
          <cell r="L15">
            <v>36.485160657346086</v>
          </cell>
          <cell r="M15">
            <v>50</v>
          </cell>
        </row>
      </sheetData>
      <sheetData sheetId="4">
        <row r="62">
          <cell r="J62">
            <v>120</v>
          </cell>
          <cell r="K62">
            <v>300</v>
          </cell>
          <cell r="L62">
            <v>180</v>
          </cell>
        </row>
      </sheetData>
      <sheetData sheetId="5">
        <row r="54">
          <cell r="K54">
            <v>58</v>
          </cell>
          <cell r="L54">
            <v>39.25</v>
          </cell>
          <cell r="M54">
            <v>70</v>
          </cell>
        </row>
      </sheetData>
      <sheetData sheetId="6">
        <row r="9">
          <cell r="I9">
            <v>27</v>
          </cell>
          <cell r="J9">
            <v>27</v>
          </cell>
          <cell r="K9">
            <v>27</v>
          </cell>
        </row>
      </sheetData>
      <sheetData sheetId="7">
        <row r="9">
          <cell r="I9">
            <v>100</v>
          </cell>
          <cell r="J9">
            <v>100</v>
          </cell>
          <cell r="K9">
            <v>100</v>
          </cell>
        </row>
      </sheetData>
      <sheetData sheetId="8">
        <row r="9">
          <cell r="I9">
            <v>0</v>
          </cell>
          <cell r="J9">
            <v>0</v>
          </cell>
          <cell r="K9">
            <v>3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FDEFD-1508-4D17-B1AD-23E6B39912E6}">
  <dimension ref="A1:H45"/>
  <sheetViews>
    <sheetView tabSelected="1" zoomScale="41" zoomScaleNormal="130" workbookViewId="0">
      <selection activeCell="F45" sqref="A1:F45"/>
    </sheetView>
  </sheetViews>
  <sheetFormatPr baseColWidth="10" defaultColWidth="0" defaultRowHeight="14.5" customHeight="1" zeroHeight="1" x14ac:dyDescent="0.35"/>
  <cols>
    <col min="1" max="1" width="34.26953125" style="1" bestFit="1" customWidth="1"/>
    <col min="2" max="2" width="19.81640625" style="1" customWidth="1"/>
    <col min="3" max="3" width="21.54296875" style="1" customWidth="1"/>
    <col min="4" max="4" width="18.453125" style="1" customWidth="1"/>
    <col min="5" max="5" width="16" style="1" customWidth="1"/>
    <col min="6" max="6" width="15.81640625" style="1" customWidth="1"/>
    <col min="7" max="7" width="15.81640625" style="1" hidden="1" customWidth="1"/>
    <col min="8" max="8" width="16.453125" style="1" hidden="1" customWidth="1"/>
    <col min="9" max="9" width="11.453125" style="1" hidden="1" customWidth="1"/>
    <col min="10" max="16384" width="11.453125" style="1" hidden="1"/>
  </cols>
  <sheetData>
    <row r="1" spans="1:8" ht="15" customHeight="1" x14ac:dyDescent="0.35">
      <c r="A1" s="19" t="s">
        <v>24</v>
      </c>
      <c r="B1" s="19"/>
      <c r="C1" s="19"/>
      <c r="D1" s="19"/>
      <c r="E1" s="19"/>
      <c r="F1" s="4"/>
      <c r="G1" s="4"/>
      <c r="H1" s="4"/>
    </row>
    <row r="2" spans="1:8" x14ac:dyDescent="0.35">
      <c r="A2" s="5" t="s">
        <v>14</v>
      </c>
      <c r="B2" s="5" t="s">
        <v>15</v>
      </c>
      <c r="C2" s="18" t="str">
        <f>[1]Habilitantes!B3</f>
        <v>STEFANINI</v>
      </c>
      <c r="D2" s="18" t="str">
        <f>[1]Habilitantes!C3</f>
        <v>SOFTMAGNAMENT</v>
      </c>
      <c r="E2" s="18" t="str">
        <f>[1]Habilitantes!G3</f>
        <v>ADA</v>
      </c>
      <c r="F2" s="6"/>
      <c r="G2" s="6"/>
    </row>
    <row r="3" spans="1:8" x14ac:dyDescent="0.35">
      <c r="A3" s="7" t="s">
        <v>16</v>
      </c>
      <c r="B3" s="7">
        <f>270+180+50</f>
        <v>500</v>
      </c>
      <c r="C3" s="8">
        <f>'[1]Calificacion Anexos 3 y 4'!$K$20+'[1]Calificacion Anexos 3 y 4'!$K$62+'[1]Calificacion Anexo 22'!$K$15</f>
        <v>416.99968093564092</v>
      </c>
      <c r="D3" s="8">
        <f>'[1]Calificacion Anexos 3 y 4'!$L$20+'[1]Calificacion Anexos 3 y 4'!$L$62+'[1]Calificacion Anexo 22'!$L$15</f>
        <v>364.44007308809478</v>
      </c>
      <c r="E3" s="8">
        <f>'[1]Calificacion Anexos 3 y 4'!$M$20+'[1]Calificacion Anexos 3 y 4'!$M$62+'[1]Calificacion Anexo 22'!$M$15</f>
        <v>481.09076967150497</v>
      </c>
      <c r="F3" s="9"/>
      <c r="G3" s="9"/>
    </row>
    <row r="4" spans="1:8" x14ac:dyDescent="0.35">
      <c r="A4" s="7" t="s">
        <v>17</v>
      </c>
      <c r="B4" s="7">
        <v>397</v>
      </c>
      <c r="C4" s="8">
        <f>'[1]Calificación Anexo 5 Calidad'!$J$62+'[1]Calificación Anexo 6 Adicionale'!$K$54+'[1]Calificación Anexo 7 DEVOPS'!$I$9</f>
        <v>205</v>
      </c>
      <c r="D4" s="8">
        <f>'[1]Calificación Anexo 5 Calidad'!$K$62+'[1]Calificación Anexo 6 Adicionale'!$L$54+'[1]Calificación Anexo 7 DEVOPS'!$J$9</f>
        <v>366.25</v>
      </c>
      <c r="E4" s="8">
        <f>'[1]Calificación Anexo 5 Calidad'!$L$62+'[1]Calificación Anexo 6 Adicionale'!$M$54+'[1]Calificación Anexo 7 DEVOPS'!$K$9</f>
        <v>277</v>
      </c>
      <c r="F4" s="9"/>
      <c r="G4" s="9"/>
    </row>
    <row r="5" spans="1:8" x14ac:dyDescent="0.35">
      <c r="A5" s="7" t="s">
        <v>18</v>
      </c>
      <c r="B5" s="7">
        <v>100</v>
      </c>
      <c r="C5" s="8">
        <f>'[1]Calificación Ind Nal'!$I$9</f>
        <v>100</v>
      </c>
      <c r="D5" s="8">
        <f>'[1]Calificación Ind Nal'!$J$9</f>
        <v>100</v>
      </c>
      <c r="E5" s="8">
        <f>'[1]Calificación Ind Nal'!$K$9</f>
        <v>100</v>
      </c>
      <c r="F5" s="9"/>
      <c r="G5" s="9"/>
    </row>
    <row r="6" spans="1:8" x14ac:dyDescent="0.35">
      <c r="A6" s="10" t="s">
        <v>19</v>
      </c>
      <c r="B6" s="7">
        <v>3</v>
      </c>
      <c r="C6" s="8">
        <f>'[1]Calificación Emp Mujer'!$I$9</f>
        <v>0</v>
      </c>
      <c r="D6" s="8">
        <f>'[1]Calificación Emp Mujer'!$J$9</f>
        <v>0</v>
      </c>
      <c r="E6" s="8">
        <f>'[1]Calificación Emp Mujer'!$K$9</f>
        <v>3</v>
      </c>
      <c r="F6" s="9"/>
      <c r="G6" s="9"/>
    </row>
    <row r="7" spans="1:8" ht="18.5" x14ac:dyDescent="0.35">
      <c r="A7" s="11" t="s">
        <v>20</v>
      </c>
      <c r="B7" s="11">
        <f t="shared" ref="B7:D7" si="0">SUM(B3:B6)</f>
        <v>1000</v>
      </c>
      <c r="C7" s="12">
        <f t="shared" si="0"/>
        <v>721.99968093564098</v>
      </c>
      <c r="D7" s="12">
        <f t="shared" si="0"/>
        <v>830.69007308809478</v>
      </c>
      <c r="E7" s="12">
        <f t="shared" ref="E7" si="1">SUM(E3:E6)</f>
        <v>861.09076967150497</v>
      </c>
      <c r="F7" s="13"/>
      <c r="G7" s="13"/>
    </row>
    <row r="8" spans="1:8" x14ac:dyDescent="0.35"/>
    <row r="9" spans="1:8" x14ac:dyDescent="0.35"/>
    <row r="10" spans="1:8" x14ac:dyDescent="0.35">
      <c r="A10" s="3" t="s">
        <v>21</v>
      </c>
      <c r="B10" s="14" t="s">
        <v>2</v>
      </c>
      <c r="C10" s="15">
        <f>$E$7</f>
        <v>861.09076967150497</v>
      </c>
    </row>
    <row r="11" spans="1:8" x14ac:dyDescent="0.35">
      <c r="A11" s="3" t="s">
        <v>22</v>
      </c>
      <c r="B11" s="14" t="s">
        <v>0</v>
      </c>
      <c r="C11" s="15">
        <f>$D$7</f>
        <v>830.69007308809478</v>
      </c>
    </row>
    <row r="12" spans="1:8" ht="15" thickBot="1" x14ac:dyDescent="0.4">
      <c r="A12" s="3" t="s">
        <v>23</v>
      </c>
      <c r="B12" s="16" t="s">
        <v>1</v>
      </c>
      <c r="C12" s="17">
        <f>$C$7</f>
        <v>721.99968093564098</v>
      </c>
    </row>
    <row r="13" spans="1:8" x14ac:dyDescent="0.35"/>
    <row r="14" spans="1:8" x14ac:dyDescent="0.35"/>
    <row r="15" spans="1:8" x14ac:dyDescent="0.35"/>
    <row r="16" spans="1:8" x14ac:dyDescent="0.35"/>
    <row r="17" spans="1:3" x14ac:dyDescent="0.35"/>
    <row r="18" spans="1:3" x14ac:dyDescent="0.35"/>
    <row r="19" spans="1:3" x14ac:dyDescent="0.35"/>
    <row r="20" spans="1:3" x14ac:dyDescent="0.35"/>
    <row r="21" spans="1:3" x14ac:dyDescent="0.35"/>
    <row r="22" spans="1:3" x14ac:dyDescent="0.35"/>
    <row r="23" spans="1:3" x14ac:dyDescent="0.35"/>
    <row r="24" spans="1:3" x14ac:dyDescent="0.35"/>
    <row r="25" spans="1:3" x14ac:dyDescent="0.35"/>
    <row r="26" spans="1:3" x14ac:dyDescent="0.35"/>
    <row r="27" spans="1:3" x14ac:dyDescent="0.35"/>
    <row r="28" spans="1:3" ht="15" thickBot="1" x14ac:dyDescent="0.4">
      <c r="A28" s="20" t="s">
        <v>3</v>
      </c>
      <c r="B28" s="20"/>
      <c r="C28" s="20"/>
    </row>
    <row r="29" spans="1:3" ht="15" thickTop="1" x14ac:dyDescent="0.35"/>
    <row r="30" spans="1:3" x14ac:dyDescent="0.35"/>
    <row r="31" spans="1:3" ht="15" thickBot="1" x14ac:dyDescent="0.4">
      <c r="A31" s="2"/>
      <c r="C31" s="2"/>
    </row>
    <row r="32" spans="1:3" ht="15" thickTop="1" x14ac:dyDescent="0.35">
      <c r="A32" s="3" t="s">
        <v>4</v>
      </c>
      <c r="C32" s="3" t="s">
        <v>5</v>
      </c>
    </row>
    <row r="33" spans="1:3" x14ac:dyDescent="0.35">
      <c r="A33" s="1" t="s">
        <v>6</v>
      </c>
      <c r="C33" s="1" t="s">
        <v>7</v>
      </c>
    </row>
    <row r="34" spans="1:3" x14ac:dyDescent="0.35"/>
    <row r="35" spans="1:3" x14ac:dyDescent="0.35"/>
    <row r="36" spans="1:3" ht="15" thickBot="1" x14ac:dyDescent="0.4">
      <c r="A36" s="2"/>
      <c r="C36" s="2"/>
    </row>
    <row r="37" spans="1:3" ht="15" thickTop="1" x14ac:dyDescent="0.35">
      <c r="A37" s="3" t="s">
        <v>8</v>
      </c>
      <c r="C37" s="3" t="s">
        <v>9</v>
      </c>
    </row>
    <row r="38" spans="1:3" ht="29" x14ac:dyDescent="0.35">
      <c r="A38" s="1" t="s">
        <v>10</v>
      </c>
      <c r="C38" s="1" t="s">
        <v>11</v>
      </c>
    </row>
    <row r="39" spans="1:3" x14ac:dyDescent="0.35"/>
    <row r="40" spans="1:3" x14ac:dyDescent="0.35"/>
    <row r="41" spans="1:3" ht="15" thickBot="1" x14ac:dyDescent="0.4">
      <c r="A41" s="2"/>
    </row>
    <row r="42" spans="1:3" ht="15" thickTop="1" x14ac:dyDescent="0.35">
      <c r="A42" s="3" t="s">
        <v>12</v>
      </c>
    </row>
    <row r="43" spans="1:3" x14ac:dyDescent="0.35">
      <c r="A43" s="1" t="s">
        <v>13</v>
      </c>
    </row>
    <row r="44" spans="1:3" x14ac:dyDescent="0.35"/>
    <row r="45" spans="1:3" x14ac:dyDescent="0.35"/>
  </sheetData>
  <sheetProtection algorithmName="SHA-512" hashValue="FE5SEPe4xUR+BfgyZGudo12M4jotAGDx/GulHj9/FRh6dGr7fJ9SStV5L0jMcQmPgxLwrqdV9Zez/fnB2bgHmA==" saltValue="bx0YrctvZum0xXvgp49RLw==" spinCount="100000" sheet="1" objects="1" scenarios="1"/>
  <mergeCells count="2">
    <mergeCell ref="A1:E1"/>
    <mergeCell ref="A28:C28"/>
  </mergeCells>
  <conditionalFormatting sqref="C7:G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DOCUMENTO DE USO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ARMANDO ROMERO RAMIREZ</dc:creator>
  <cp:lastModifiedBy>ANA MARIA OSPINA</cp:lastModifiedBy>
  <cp:lastPrinted>2023-06-06T22:51:51Z</cp:lastPrinted>
  <dcterms:created xsi:type="dcterms:W3CDTF">2023-06-06T22:38:16Z</dcterms:created>
  <dcterms:modified xsi:type="dcterms:W3CDTF">2023-06-07T02:05:08Z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7dcfcf-2f13-416d-bd85-85e5cda1e908_Enabled">
    <vt:lpwstr>true</vt:lpwstr>
  </property>
  <property fmtid="{D5CDD505-2E9C-101B-9397-08002B2CF9AE}" pid="3" name="MSIP_Label_4d7dcfcf-2f13-416d-bd85-85e5cda1e908_SetDate">
    <vt:lpwstr>2023-06-06T22:39:41Z</vt:lpwstr>
  </property>
  <property fmtid="{D5CDD505-2E9C-101B-9397-08002B2CF9AE}" pid="4" name="MSIP_Label_4d7dcfcf-2f13-416d-bd85-85e5cda1e908_Method">
    <vt:lpwstr>Privileged</vt:lpwstr>
  </property>
  <property fmtid="{D5CDD505-2E9C-101B-9397-08002B2CF9AE}" pid="5" name="MSIP_Label_4d7dcfcf-2f13-416d-bd85-85e5cda1e908_Name">
    <vt:lpwstr>Pública</vt:lpwstr>
  </property>
  <property fmtid="{D5CDD505-2E9C-101B-9397-08002B2CF9AE}" pid="6" name="MSIP_Label_4d7dcfcf-2f13-416d-bd85-85e5cda1e908_SiteId">
    <vt:lpwstr>73e84937-70de-4ceb-8f14-b8f9ab356f6e</vt:lpwstr>
  </property>
  <property fmtid="{D5CDD505-2E9C-101B-9397-08002B2CF9AE}" pid="7" name="MSIP_Label_4d7dcfcf-2f13-416d-bd85-85e5cda1e908_ActionId">
    <vt:lpwstr>14e1975b-5271-4c18-8a3d-adb0714aa33b</vt:lpwstr>
  </property>
  <property fmtid="{D5CDD505-2E9C-101B-9397-08002B2CF9AE}" pid="8" name="MSIP_Label_4d7dcfcf-2f13-416d-bd85-85e5cda1e908_ContentBits">
    <vt:lpwstr>2</vt:lpwstr>
  </property>
</Properties>
</file>