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laprevisora-my.sharepoint.com/personal/ana_ospina_previsora_gov_co/Documents/Escritorio/2022/contratos/BPO/OneDrive Anexos/ANEXOS DEFINITIVOS INVITACIÓN ABIERTA 3 AÑOS/"/>
    </mc:Choice>
  </mc:AlternateContent>
  <xr:revisionPtr revIDLastSave="16" documentId="8_{191262A7-058B-4CE3-AABA-9893953A39AE}" xr6:coauthVersionLast="47" xr6:coauthVersionMax="47" xr10:uidLastSave="{C689910E-B995-4535-B51E-59ADD1BE544A}"/>
  <bookViews>
    <workbookView xWindow="-110" yWindow="-110" windowWidth="19420" windowHeight="10420" xr2:uid="{5882BB33-154D-4C63-B012-824FE94FADAD}"/>
  </bookViews>
  <sheets>
    <sheet name="Formato de propuesta"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1" l="1"/>
  <c r="Y22" i="1" s="1"/>
  <c r="U21" i="1"/>
  <c r="Y21" i="1" s="1"/>
  <c r="U19" i="1"/>
  <c r="Y19" i="1" s="1"/>
  <c r="U18" i="1"/>
  <c r="Y18" i="1" s="1"/>
  <c r="U17" i="1"/>
  <c r="Y17" i="1" s="1"/>
  <c r="U16" i="1"/>
  <c r="V16" i="1" s="1"/>
  <c r="W16" i="1" s="1"/>
  <c r="U14" i="1"/>
  <c r="Y14" i="1" s="1"/>
  <c r="U13" i="1"/>
  <c r="Y13" i="1" s="1"/>
  <c r="U12" i="1"/>
  <c r="Y12" i="1" s="1"/>
  <c r="U11" i="1"/>
  <c r="Y11" i="1" s="1"/>
  <c r="U10" i="1"/>
  <c r="U9" i="1"/>
  <c r="U8" i="1"/>
  <c r="Y8" i="1" s="1"/>
  <c r="U7" i="1"/>
  <c r="Y7" i="1" s="1"/>
  <c r="Q22" i="1"/>
  <c r="Q21" i="1"/>
  <c r="Q20" i="1" s="1"/>
  <c r="Q19" i="1"/>
  <c r="R19" i="1" s="1"/>
  <c r="Q18" i="1"/>
  <c r="Q17" i="1"/>
  <c r="Q16" i="1"/>
  <c r="Q14" i="1"/>
  <c r="Q13" i="1"/>
  <c r="Q12" i="1"/>
  <c r="Q11" i="1"/>
  <c r="R11" i="1" s="1"/>
  <c r="S11" i="1" s="1"/>
  <c r="Q10" i="1"/>
  <c r="Y10" i="1" s="1"/>
  <c r="Q9" i="1"/>
  <c r="R9" i="1" s="1"/>
  <c r="S9" i="1" s="1"/>
  <c r="Q8" i="1"/>
  <c r="Q7" i="1"/>
  <c r="M22" i="1"/>
  <c r="M21" i="1"/>
  <c r="M19" i="1"/>
  <c r="M18" i="1"/>
  <c r="M17" i="1"/>
  <c r="M16" i="1"/>
  <c r="N16" i="1" s="1"/>
  <c r="O16" i="1" s="1"/>
  <c r="M14" i="1"/>
  <c r="N14" i="1" s="1"/>
  <c r="M13" i="1"/>
  <c r="M12" i="1"/>
  <c r="M11" i="1"/>
  <c r="N11" i="1" s="1"/>
  <c r="O11" i="1" s="1"/>
  <c r="M10" i="1"/>
  <c r="M9" i="1"/>
  <c r="M8" i="1"/>
  <c r="M7" i="1"/>
  <c r="I22" i="1"/>
  <c r="I21" i="1"/>
  <c r="I19" i="1"/>
  <c r="J19" i="1" s="1"/>
  <c r="K19" i="1" s="1"/>
  <c r="I18" i="1"/>
  <c r="I17" i="1"/>
  <c r="I16" i="1"/>
  <c r="I14" i="1"/>
  <c r="I13" i="1"/>
  <c r="J13" i="1" s="1"/>
  <c r="K13" i="1" s="1"/>
  <c r="I12" i="1"/>
  <c r="I11" i="1"/>
  <c r="I10" i="1"/>
  <c r="I9" i="1"/>
  <c r="J9" i="1" s="1"/>
  <c r="K9" i="1" s="1"/>
  <c r="I8" i="1"/>
  <c r="F35" i="1"/>
  <c r="E35" i="1"/>
  <c r="D35" i="1"/>
  <c r="F22" i="1"/>
  <c r="E22" i="1"/>
  <c r="D22" i="1"/>
  <c r="F21" i="1"/>
  <c r="E21" i="1"/>
  <c r="D21" i="1"/>
  <c r="V18" i="1"/>
  <c r="W18" i="1" s="1"/>
  <c r="N18" i="1"/>
  <c r="J17" i="1"/>
  <c r="K17" i="1" s="1"/>
  <c r="F16" i="1"/>
  <c r="V14" i="1"/>
  <c r="W14" i="1" s="1"/>
  <c r="R13" i="1"/>
  <c r="S13" i="1" s="1"/>
  <c r="N12" i="1"/>
  <c r="O12" i="1" s="1"/>
  <c r="J12" i="1"/>
  <c r="J11" i="1"/>
  <c r="K11" i="1" s="1"/>
  <c r="V10" i="1"/>
  <c r="W10" i="1" s="1"/>
  <c r="N10" i="1"/>
  <c r="N9" i="1"/>
  <c r="O9" i="1" s="1"/>
  <c r="V8" i="1"/>
  <c r="W8" i="1" s="1"/>
  <c r="N8" i="1"/>
  <c r="O8" i="1" s="1"/>
  <c r="R7" i="1"/>
  <c r="S7" i="1" s="1"/>
  <c r="I7" i="1"/>
  <c r="J7" i="1" s="1"/>
  <c r="K7" i="1" s="1"/>
  <c r="Y16" i="1" l="1"/>
  <c r="Q15" i="1"/>
  <c r="S19" i="1"/>
  <c r="V12" i="1"/>
  <c r="W12" i="1" s="1"/>
  <c r="Y9" i="1"/>
  <c r="O18" i="1"/>
  <c r="R17" i="1"/>
  <c r="S17" i="1" s="1"/>
  <c r="R16" i="1"/>
  <c r="S16" i="1" s="1"/>
  <c r="O14" i="1"/>
  <c r="N13" i="1"/>
  <c r="O13" i="1" s="1"/>
  <c r="O10" i="1"/>
  <c r="M6" i="1"/>
  <c r="R8" i="1"/>
  <c r="Q6" i="1"/>
  <c r="R10" i="1"/>
  <c r="R12" i="1"/>
  <c r="Z12" i="1" s="1"/>
  <c r="R14" i="1"/>
  <c r="S14" i="1" s="1"/>
  <c r="U6" i="1"/>
  <c r="K12" i="1"/>
  <c r="J18" i="1"/>
  <c r="K18" i="1" s="1"/>
  <c r="V7" i="1"/>
  <c r="V9" i="1"/>
  <c r="Z9" i="1" s="1"/>
  <c r="V11" i="1"/>
  <c r="Z11" i="1" s="1"/>
  <c r="V13" i="1"/>
  <c r="W13" i="1" s="1"/>
  <c r="I15" i="1"/>
  <c r="V17" i="1"/>
  <c r="J22" i="1"/>
  <c r="K22" i="1" s="1"/>
  <c r="U15" i="1"/>
  <c r="J16" i="1"/>
  <c r="R18" i="1"/>
  <c r="V19" i="1"/>
  <c r="W19" i="1" s="1"/>
  <c r="J8" i="1"/>
  <c r="K8" i="1" s="1"/>
  <c r="J10" i="1"/>
  <c r="K10" i="1" s="1"/>
  <c r="J14" i="1"/>
  <c r="K14" i="1" s="1"/>
  <c r="N17" i="1"/>
  <c r="N15" i="1" s="1"/>
  <c r="I6" i="1"/>
  <c r="M15" i="1"/>
  <c r="N19" i="1"/>
  <c r="O19" i="1" s="1"/>
  <c r="R22" i="1"/>
  <c r="S22" i="1" s="1"/>
  <c r="N7" i="1"/>
  <c r="J15" i="1" l="1"/>
  <c r="Y15" i="1"/>
  <c r="K16" i="1"/>
  <c r="K15" i="1" s="1"/>
  <c r="R15" i="1"/>
  <c r="AA14" i="1"/>
  <c r="AA13" i="1"/>
  <c r="Z13" i="1"/>
  <c r="K6" i="1"/>
  <c r="Z10" i="1"/>
  <c r="J21" i="1"/>
  <c r="J20" i="1" s="1"/>
  <c r="I20" i="1"/>
  <c r="I23" i="1" s="1"/>
  <c r="U20" i="1"/>
  <c r="U23" i="1" s="1"/>
  <c r="V21" i="1"/>
  <c r="W21" i="1" s="1"/>
  <c r="W11" i="1"/>
  <c r="AA11" i="1" s="1"/>
  <c r="V15" i="1"/>
  <c r="Z17" i="1"/>
  <c r="Y6" i="1"/>
  <c r="R21" i="1"/>
  <c r="R20" i="1" s="1"/>
  <c r="Q23" i="1"/>
  <c r="O17" i="1"/>
  <c r="O15" i="1" s="1"/>
  <c r="Z19" i="1"/>
  <c r="W17" i="1"/>
  <c r="V22" i="1"/>
  <c r="W22" i="1" s="1"/>
  <c r="J6" i="1"/>
  <c r="S10" i="1"/>
  <c r="AA10" i="1" s="1"/>
  <c r="AA19" i="1"/>
  <c r="Z8" i="1"/>
  <c r="M20" i="1"/>
  <c r="M23" i="1" s="1"/>
  <c r="N21" i="1"/>
  <c r="N20" i="1" s="1"/>
  <c r="S18" i="1"/>
  <c r="AA18" i="1" s="1"/>
  <c r="R6" i="1"/>
  <c r="N22" i="1"/>
  <c r="O22" i="1" s="1"/>
  <c r="Z7" i="1"/>
  <c r="V6" i="1"/>
  <c r="W9" i="1"/>
  <c r="AA9" i="1" s="1"/>
  <c r="W7" i="1"/>
  <c r="Z18" i="1"/>
  <c r="Z16" i="1"/>
  <c r="N6" i="1"/>
  <c r="O7" i="1"/>
  <c r="O6" i="1" s="1"/>
  <c r="Z14" i="1"/>
  <c r="S12" i="1"/>
  <c r="AA12" i="1" s="1"/>
  <c r="AA16" i="1"/>
  <c r="S8" i="1"/>
  <c r="O21" i="1" l="1"/>
  <c r="N23" i="1"/>
  <c r="R23" i="1"/>
  <c r="Z15" i="1"/>
  <c r="W20" i="1"/>
  <c r="W6" i="1"/>
  <c r="AA7" i="1"/>
  <c r="AA6" i="1" s="1"/>
  <c r="Z22" i="1"/>
  <c r="AA22" i="1" s="1"/>
  <c r="V23" i="1"/>
  <c r="S21" i="1"/>
  <c r="S20" i="1" s="1"/>
  <c r="AA8" i="1"/>
  <c r="S6" i="1"/>
  <c r="Z6" i="1"/>
  <c r="AA17" i="1"/>
  <c r="AA15" i="1" s="1"/>
  <c r="W15" i="1"/>
  <c r="Z21" i="1"/>
  <c r="Y20" i="1"/>
  <c r="Y23" i="1" s="1"/>
  <c r="S15" i="1"/>
  <c r="O20" i="1"/>
  <c r="O23" i="1" s="1"/>
  <c r="V20" i="1"/>
  <c r="K21" i="1"/>
  <c r="K20" i="1" s="1"/>
  <c r="K23" i="1" s="1"/>
  <c r="J23" i="1"/>
  <c r="S23" i="1" l="1"/>
  <c r="Z20" i="1"/>
  <c r="W23" i="1"/>
  <c r="Z23" i="1"/>
  <c r="AA21" i="1"/>
  <c r="AA20" i="1" s="1"/>
  <c r="AA23" i="1" s="1"/>
</calcChain>
</file>

<file path=xl/sharedStrings.xml><?xml version="1.0" encoding="utf-8"?>
<sst xmlns="http://schemas.openxmlformats.org/spreadsheetml/2006/main" count="78" uniqueCount="60">
  <si>
    <t>Vigencias 2023 ( 16 de agosto de 2023 al 31 de diciembre de 2023)</t>
  </si>
  <si>
    <t>Vigencias 2024 ( 1 de enero de 2024 al 31 de diciembre de 2024)</t>
  </si>
  <si>
    <t>Vigencias 2025 ( 1 de enero de 2025 al 31 de diciembre de 2025)</t>
  </si>
  <si>
    <t>Vigencias 2026 ( 1 de enero de 2026 al 15 de agosto de 2026)</t>
  </si>
  <si>
    <t>CONSOLIDADO TOTAL DE LA OFERTA ECONOMICA</t>
  </si>
  <si>
    <t>Producto/servicio</t>
  </si>
  <si>
    <t>Precio Techo (valor antes de IVA)</t>
  </si>
  <si>
    <t>Rango o Volumen Mínimo</t>
  </si>
  <si>
    <t>Rango o Volumen Medio</t>
  </si>
  <si>
    <t>Rango o Volumen máximo</t>
  </si>
  <si>
    <t>Tarifa unitaria antes de IVA</t>
  </si>
  <si>
    <t>Meses</t>
  </si>
  <si>
    <t>Subtotal</t>
  </si>
  <si>
    <t xml:space="preserve">IVA </t>
  </si>
  <si>
    <t>Total</t>
  </si>
  <si>
    <t>Gastos de Archivo y Microfilmaciòn</t>
  </si>
  <si>
    <t>Facturación electrónica ( administrativo, indenmizaciones autos, generales y naturales) y otros ramos</t>
  </si>
  <si>
    <t>Intervención Fondo Documental Acumulado (metro lineal)</t>
  </si>
  <si>
    <t xml:space="preserve">Administración de Archivo ((Físico: polizas y sarlaft), (share point: paquetes contables y polizas) (onbase: sarlaft y paquetes contables) ) </t>
  </si>
  <si>
    <t>Archivo Medios magneticos CD</t>
  </si>
  <si>
    <t>Archivo Medios magneticos Cintas</t>
  </si>
  <si>
    <t>Custodia y bodegaje  X-200</t>
  </si>
  <si>
    <t>Custodia y bodegaje  X-300</t>
  </si>
  <si>
    <t>Custodia y bodegaje ( archivo de gestión centro de acopio)</t>
  </si>
  <si>
    <t>Gastos Emision de Polizas</t>
  </si>
  <si>
    <t>Correspondencia Recibida</t>
  </si>
  <si>
    <t>Correspondencia Enviada</t>
  </si>
  <si>
    <t>Consultas y/o préstamos</t>
  </si>
  <si>
    <t>Carpeta unica (modelo recepción, suscripcion y emisión)</t>
  </si>
  <si>
    <t>Otros Gastos de Siniestros</t>
  </si>
  <si>
    <t>Indemnizaciones (autos, generales y naturales)</t>
  </si>
  <si>
    <t>Indemnizaciones  Soat- AP</t>
  </si>
  <si>
    <t>Total general</t>
  </si>
  <si>
    <t>VALORES TECHOS POR VIGENCIA</t>
  </si>
  <si>
    <t>Vigencia</t>
  </si>
  <si>
    <t>TOTALES</t>
  </si>
  <si>
    <r>
      <rPr>
        <b/>
        <sz val="10"/>
        <color rgb="FF000000"/>
        <rFont val="Gadugi"/>
        <family val="2"/>
      </rPr>
      <t>NOTA No 1 :</t>
    </r>
    <r>
      <rPr>
        <sz val="10"/>
        <color indexed="8"/>
        <rFont val="Gadugi"/>
        <family val="2"/>
      </rPr>
      <t xml:space="preserve"> El proponente debera diligenciar las celdas que estan de color NARANJA las cuales seran el valor referencia para las vigencias 2023, 2024, 2025 Y 2026</t>
    </r>
  </si>
  <si>
    <r>
      <rPr>
        <b/>
        <sz val="10"/>
        <color theme="1"/>
        <rFont val="Gadugi"/>
        <family val="2"/>
      </rPr>
      <t xml:space="preserve">NOTA No 2 </t>
    </r>
    <r>
      <rPr>
        <sz val="10"/>
        <color theme="1"/>
        <rFont val="Gadugi"/>
        <family val="2"/>
      </rPr>
      <t>El proponente deberá diligenciar la totalidad de los ítems que integran la propuesta económica, sin embargo, podrá diligenciar en cualquier ítem como valor mínimo cero ($0) pesos, pero no podrá dejar el ítem en blanco, so pena de rechazo de la oferta.</t>
    </r>
  </si>
  <si>
    <r>
      <rPr>
        <b/>
        <sz val="10"/>
        <color rgb="FF000000"/>
        <rFont val="Gadugi"/>
        <family val="2"/>
      </rPr>
      <t xml:space="preserve">NOTA No 7 : </t>
    </r>
    <r>
      <rPr>
        <sz val="10"/>
        <color rgb="FF000000"/>
        <rFont val="Gadugi"/>
        <family val="2"/>
      </rPr>
      <t>E</t>
    </r>
    <r>
      <rPr>
        <sz val="10"/>
        <color indexed="8"/>
        <rFont val="Gadugi"/>
        <family val="2"/>
      </rPr>
      <t>l proponente entiende que para aquellos productos o servicios que contemplan un rango mínimo, medio y máximo serán pagados de acuerdo con la tarifa dada por el proponente * volumen medio, en este orden de ideas la cantidad de productos que se encuentren dentro del rango mínimo y máximo, tendrán un único pago el cual corresponde al resultado de la tarifa * volumen medio.</t>
    </r>
  </si>
  <si>
    <r>
      <t xml:space="preserve">NOTA No 8:  </t>
    </r>
    <r>
      <rPr>
        <sz val="10"/>
        <color rgb="FF000000"/>
        <rFont val="Gadugi"/>
        <family val="2"/>
      </rPr>
      <t>Si el volumen del periodo (mes) se encuentra dentro del rango establecido, se pagará el valor mensual establecido sin descuentos o adiciones.</t>
    </r>
  </si>
  <si>
    <r>
      <rPr>
        <b/>
        <sz val="10"/>
        <color rgb="FF000000"/>
        <rFont val="Gadugi"/>
        <family val="2"/>
      </rPr>
      <t xml:space="preserve">NOTA No 9 : </t>
    </r>
    <r>
      <rPr>
        <sz val="10"/>
        <color rgb="FF000000"/>
        <rFont val="Gadugi"/>
        <family val="2"/>
      </rPr>
      <t>En caso de superar el límite máximo establecido en el rango para el producto o servicio en un periodo (mes), se adicionará al valor mensual establecido en valor rango, el resultado del volumen de unidades documentales fuera del rango superior multiplicándolos * la tarifa dada por el proponente.</t>
    </r>
  </si>
  <si>
    <r>
      <rPr>
        <b/>
        <sz val="10"/>
        <color rgb="FF000000"/>
        <rFont val="Gadugi"/>
        <family val="2"/>
      </rPr>
      <t xml:space="preserve">NOTA No 10 : </t>
    </r>
    <r>
      <rPr>
        <sz val="10"/>
        <color rgb="FF000000"/>
        <rFont val="Gadugi"/>
        <family val="2"/>
      </rPr>
      <t>En caso de no alcanzar el límite inferior establecido en el rango para el producto o servicio en un periodo (mes), se restará al valor mensual establecido en valor rango, el resultado del volumen de unidades documentales fuera del rango mínimo multiplicándolos * la tarifa dada por el proponente.</t>
    </r>
  </si>
  <si>
    <r>
      <rPr>
        <b/>
        <sz val="10"/>
        <color rgb="FF000000"/>
        <rFont val="Gadugi"/>
        <family val="2"/>
      </rPr>
      <t xml:space="preserve">NOTA No.11: </t>
    </r>
    <r>
      <rPr>
        <sz val="10"/>
        <color rgb="FF000000"/>
        <rFont val="Gadugi"/>
        <family val="2"/>
      </rPr>
      <t xml:space="preserve"> Para aquellos productos o servicios que se contemplan por unidad documental serán pagados de acuerdo con la tarifa dada por el proponente * unidad documental en custodia, gestionada o tramitada</t>
    </r>
  </si>
  <si>
    <r>
      <rPr>
        <b/>
        <sz val="10"/>
        <color rgb="FF000000"/>
        <rFont val="Gadugi"/>
        <family val="2"/>
      </rPr>
      <t xml:space="preserve">NOTA No. 12: </t>
    </r>
    <r>
      <rPr>
        <sz val="10"/>
        <color rgb="FF000000"/>
        <rFont val="Gadugi"/>
        <family val="2"/>
      </rPr>
      <t>Para el pago de un mes que no complete los 30 días se realizará el pago proporcional aplicando regla de tres inversas en los volúmenes dados en la tabla sin afectar el valor unitario ofrecido por el proponente seleccionado</t>
    </r>
  </si>
  <si>
    <r>
      <rPr>
        <b/>
        <sz val="10"/>
        <color rgb="FF000000"/>
        <rFont val="Gadugi"/>
        <family val="2"/>
      </rPr>
      <t xml:space="preserve">NOTA No 13 : </t>
    </r>
    <r>
      <rPr>
        <sz val="10"/>
        <color rgb="FF000000"/>
        <rFont val="Gadugi"/>
        <family val="2"/>
      </rPr>
      <t>E</t>
    </r>
    <r>
      <rPr>
        <sz val="10"/>
        <color indexed="8"/>
        <rFont val="Gadugi"/>
        <family val="2"/>
      </rPr>
      <t>l proponente entiende que durante la ejecución del contrato La Previsora puede incluir o eliminar uno o mas servicios; asi mismo los volumenes dados pueden variar</t>
    </r>
  </si>
  <si>
    <r>
      <rPr>
        <b/>
        <sz val="10"/>
        <color rgb="FF000000"/>
        <rFont val="Gadugi"/>
        <family val="2"/>
      </rPr>
      <t xml:space="preserve">NOTA No 14 : </t>
    </r>
    <r>
      <rPr>
        <sz val="10"/>
        <color rgb="FF000000"/>
        <rFont val="Gadugi"/>
        <family val="2"/>
      </rPr>
      <t>E</t>
    </r>
    <r>
      <rPr>
        <sz val="10"/>
        <color indexed="8"/>
        <rFont val="Gadugi"/>
        <family val="2"/>
      </rPr>
      <t>l proponente entiende que estos valores no tendran incremento durante la vigencia del contrato, ya que son valores dados de un estricto estudio de mercado a 3 años donde se contemplaron por parte de los participantes costos directos e indirectos y posibles incrementos de un año al otro.</t>
    </r>
  </si>
  <si>
    <r>
      <t xml:space="preserve">NOTA No 15 : </t>
    </r>
    <r>
      <rPr>
        <sz val="10"/>
        <color rgb="FF000000"/>
        <rFont val="Gadugi"/>
        <family val="2"/>
      </rPr>
      <t>EL PROPONENTE debe tener en cuenta que no se aceptarán solicitudes de ajuste en virtud de variaciones del mercado y/o ajustes por gastos directos e indirectos u algún otro en los que llegue a incurrir durante su ejecución.</t>
    </r>
  </si>
  <si>
    <r>
      <rPr>
        <b/>
        <sz val="10"/>
        <color rgb="FF000000"/>
        <rFont val="Gadugi"/>
        <family val="2"/>
      </rPr>
      <t xml:space="preserve">NOTA No. 16: </t>
    </r>
    <r>
      <rPr>
        <sz val="10"/>
        <color indexed="8"/>
        <rFont val="Gadugi"/>
        <family val="2"/>
      </rPr>
      <t xml:space="preserve"> Durante la etapa de implementación, empalme y capacitación no se generará ningún tipo de costo para LA PREVISORA S.A COMPAÑIA DE SEGUROS, por los recursos empleados (recurso humano, tecnológico, logística, transportes, traslados, infraestructura bodegas, centro de acopio y archivo de gestión) en dicho período para cada uno de los procesos.</t>
    </r>
  </si>
  <si>
    <r>
      <rPr>
        <b/>
        <sz val="10"/>
        <color theme="1"/>
        <rFont val="Gadugi"/>
        <family val="2"/>
      </rPr>
      <t>NOTA No. 15</t>
    </r>
    <r>
      <rPr>
        <sz val="10"/>
        <color theme="1"/>
        <rFont val="Gadugi"/>
        <family val="2"/>
      </rPr>
      <t>: El valor de la propuesta no podrá superar el Presupuesto Oficial por cada una de las vigencias fiscales de la invitación en sus ítems de Subtotal, IVA y total, so pena de ser rechazada. La propuesta económica solo deberá calcularse y presentarse de forma detallada , con base en el valor de lo que se ejecutará durante las vigencias 2023, 2024, 2025 y 2026 de conformidad con lo establecido en el ANEXO DE PROPUESTA ECONÓMICA de la invitación.</t>
    </r>
  </si>
  <si>
    <r>
      <rPr>
        <b/>
        <sz val="10"/>
        <color theme="1"/>
        <rFont val="Gadugi"/>
        <family val="2"/>
      </rPr>
      <t xml:space="preserve">NOTA No. 16 </t>
    </r>
    <r>
      <rPr>
        <sz val="10"/>
        <color theme="1"/>
        <rFont val="Gadugi"/>
        <family val="2"/>
      </rPr>
      <t xml:space="preserve">: No se aceptan propuestas parciales, alternativas o condicionadas, de lo contrario la propuesta será rechazada, en la propuesta se deben incluir todos los ítems requeridos o la propuesta será rechazada. </t>
    </r>
  </si>
  <si>
    <r>
      <rPr>
        <b/>
        <sz val="10"/>
        <color theme="1"/>
        <rFont val="Gadugi"/>
        <family val="2"/>
      </rPr>
      <t xml:space="preserve">NOTA No.17 </t>
    </r>
    <r>
      <rPr>
        <sz val="10"/>
        <color theme="1"/>
        <rFont val="Gadugi"/>
        <family val="2"/>
      </rPr>
      <t xml:space="preserve"> :Cualquier error u omisión no dará lugar a modificar el valor del presupuesto y EL PROPONENTE seleccionado deberá asumir los sobrecostos que esto le ocasione. El valor de la propuesta no podrá superar el presupuesto oficial de esta Invitación para ninguna de las vigencias, so pena de ser rechazada y no se calificará.</t>
    </r>
  </si>
  <si>
    <r>
      <rPr>
        <b/>
        <sz val="10"/>
        <color theme="1"/>
        <rFont val="Gadugi"/>
        <family val="2"/>
      </rPr>
      <t>NOTA No.18</t>
    </r>
    <r>
      <rPr>
        <sz val="10"/>
        <color theme="1"/>
        <rFont val="Gadugi"/>
        <family val="2"/>
      </rPr>
      <t>:  En caso de existir discrepancias entre el valor unitario y el valor total de la propuesta, LA PREVISORA S.A., para efectos de evaluar la propuesta, tomará el valor unitario. Para la selección de la propuesta más favorable, la evaluación se efectuará de conformidad con los requisitos, documentos y criterios de evaluación establecidos en la invitación y será adjudicada a la propuesta que cumpla con los requisitos mínimos exigidos y obtenga el puntaje más alto asignado en la calificación.</t>
    </r>
  </si>
  <si>
    <r>
      <rPr>
        <b/>
        <sz val="10"/>
        <color theme="1"/>
        <rFont val="Gadugi"/>
        <family val="2"/>
      </rPr>
      <t>NOTA No.19</t>
    </r>
    <r>
      <rPr>
        <sz val="10"/>
        <color theme="1"/>
        <rFont val="Gadugi"/>
        <family val="2"/>
      </rPr>
      <t>:  Los valores que resulten de la presentación, revisión y evaluación de la oferta económica y que arroje decimales, se aproximarán al peso, unidad o entero mediante la siguiente metodología: cuando la fracción decimal del valor sea igual o superior a cinco (5) se aproximará por exceso al peso o unidad, y cuando la fracción del valor sea inferior a cinco (5) se aproximará por defecto al peso o unidad.</t>
    </r>
  </si>
  <si>
    <r>
      <rPr>
        <b/>
        <sz val="10"/>
        <color theme="1"/>
        <rFont val="Gadugi"/>
        <family val="2"/>
      </rPr>
      <t>NOTA No.20:</t>
    </r>
    <r>
      <rPr>
        <sz val="10"/>
        <color theme="1"/>
        <rFont val="Gadugi"/>
        <family val="2"/>
      </rPr>
      <t xml:space="preserve"> Para efectos de la evaluación, únicamente se tendrá en cuenta el valor de la propuesta conforme al formato de ANEXO DE PROPUESTA ECONÓMICA una vez corregida aritméticamente, si a ello hay lugar. Si no se presenta la oferta económica en el formato indicado, la propuesta será rechazada</t>
    </r>
  </si>
  <si>
    <r>
      <rPr>
        <b/>
        <sz val="10"/>
        <color theme="1"/>
        <rFont val="Gadugi"/>
        <family val="2"/>
      </rPr>
      <t>NOTA No 21</t>
    </r>
    <r>
      <rPr>
        <sz val="10"/>
        <color theme="1"/>
        <rFont val="Gadugi"/>
        <family val="2"/>
      </rPr>
      <t>: EL PROPONENTE deberá diligenciar el ANEXO DE PROPUESTA ECONÓMICA teniendo en cuenta que La Previsora S.A NO reconocerá incrementos para las vigencias 2023, 2024, 2025, 2026, por lo tanto, las tarifas ofrecidas se mantendrán durante la vigencia del contrato.</t>
    </r>
  </si>
  <si>
    <r>
      <rPr>
        <b/>
        <sz val="10"/>
        <color indexed="8"/>
        <rFont val="Gadugi"/>
        <family val="2"/>
      </rPr>
      <t>NOTA No. 5 :</t>
    </r>
    <r>
      <rPr>
        <sz val="10"/>
        <color indexed="8"/>
        <rFont val="Gadugi"/>
        <family val="2"/>
      </rPr>
      <t xml:space="preserve"> Los valores unitarios ofrecidos deberan ser números enteros.</t>
    </r>
  </si>
  <si>
    <r>
      <rPr>
        <b/>
        <sz val="10"/>
        <rFont val="Gadugi"/>
        <family val="2"/>
      </rPr>
      <t>NOTA No. 4:</t>
    </r>
    <r>
      <rPr>
        <sz val="10"/>
        <rFont val="Gadugi"/>
        <family val="2"/>
      </rPr>
      <t xml:space="preserve"> Dentro del valor de la propuesta por vigencia, se deberá incluir todos los costos directos e indirectos, gastos de administración, arrendamientos, bodegas, desarrollos tecnológicos, equipos, hardware, software,  transporte, impuestos, imprevistos, rodamientos, parqueaderos, utilidades, incremento de salarios, incrementos de un año al otro, o variaciones del mercado  y los demás costos que el proveedor considere necesario para cumplir a cabalidad con el objeto del contrato</t>
    </r>
  </si>
  <si>
    <r>
      <rPr>
        <b/>
        <sz val="10"/>
        <color rgb="FF000000"/>
        <rFont val="Gadugi"/>
        <family val="2"/>
      </rPr>
      <t xml:space="preserve">NOTA No 6 : </t>
    </r>
    <r>
      <rPr>
        <sz val="10"/>
        <color indexed="8"/>
        <rFont val="Gadugi"/>
        <family val="2"/>
      </rPr>
      <t xml:space="preserve"> Aquellos que no presentan un rango mínimo, medio o máximo es manejado por unidad documental.</t>
    </r>
  </si>
  <si>
    <r>
      <rPr>
        <b/>
        <sz val="10"/>
        <rFont val="Gadugi"/>
        <family val="2"/>
      </rPr>
      <t xml:space="preserve">NOTA No. 3: </t>
    </r>
    <r>
      <rPr>
        <sz val="10"/>
        <rFont val="Gadugi"/>
        <family val="2"/>
      </rPr>
      <t>EL PROPONENTE deberá expresar la oferta en pesos colombianos indicando el valor unitario de acuerdo con en el ANEXO DE PROPUESTA ECONÓMICA e indicando el valor por vigencia, sin que este supere el presupuesto aprobado para cada una de ellas en cada uno de los ítems del subtotal, IVA y total</t>
    </r>
  </si>
  <si>
    <t>ANEXO No. 33 DE PROPUESTA ECONÓMICA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</si>
</sst>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2" formatCode="_-&quot;$&quot;\ * #,##0_-;\-&quot;$&quot;\ * #,##0_-;_-&quot;$&quot;\ * &quot;-&quot;_-;_-@_-"/>
    <numFmt numFmtId="41" formatCode="_-* #,##0_-;\-* #,##0_-;_-* &quot;-&quot;_-;_-@_-"/>
    <numFmt numFmtId="43" formatCode="_-* #,##0.00_-;\-* #,##0.00_-;_-* &quot;-&quot;??_-;_-@_-"/>
    <numFmt numFmtId="164" formatCode="#,##0.0"/>
    <numFmt numFmtId="165" formatCode="_(* #,##0_);_(* \(#,##0\);_(* &quot;-&quot;??_);_(@_)"/>
  </numFmts>
  <fonts count="17">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sz val="12"/>
      <color theme="1"/>
      <name val="Calibri"/>
      <family val="2"/>
      <scheme val="minor"/>
    </font>
    <font>
      <b/>
      <sz val="12"/>
      <color theme="0"/>
      <name val="Calibri"/>
      <family val="2"/>
      <scheme val="minor"/>
    </font>
    <font>
      <sz val="8"/>
      <color theme="1"/>
      <name val="Verdana "/>
    </font>
    <font>
      <b/>
      <sz val="8"/>
      <color theme="0"/>
      <name val="Arial Narrow"/>
      <family val="2"/>
    </font>
    <font>
      <sz val="10"/>
      <color indexed="8"/>
      <name val="Gadugi"/>
      <family val="2"/>
    </font>
    <font>
      <b/>
      <sz val="10"/>
      <color rgb="FF000000"/>
      <name val="Gadugi"/>
      <family val="2"/>
    </font>
    <font>
      <sz val="10"/>
      <color theme="1"/>
      <name val="Gadugi"/>
      <family val="2"/>
    </font>
    <font>
      <b/>
      <sz val="10"/>
      <color theme="1"/>
      <name val="Gadugi"/>
      <family val="2"/>
    </font>
    <font>
      <sz val="10"/>
      <color rgb="FF000000"/>
      <name val="Gadugi"/>
      <family val="2"/>
    </font>
    <font>
      <b/>
      <sz val="10"/>
      <color indexed="8"/>
      <name val="Gadugi"/>
      <family val="2"/>
    </font>
    <font>
      <sz val="10"/>
      <name val="Gadugi"/>
      <family val="2"/>
    </font>
    <font>
      <b/>
      <sz val="10"/>
      <name val="Gadugi"/>
      <family val="2"/>
    </font>
  </fonts>
  <fills count="17">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rgb="FF92D050"/>
        <bgColor indexed="64"/>
      </patternFill>
    </fill>
    <fill>
      <patternFill patternType="solid">
        <fgColor theme="9" tint="-0.249977111117893"/>
        <bgColor indexed="64"/>
      </patternFill>
    </fill>
    <fill>
      <patternFill patternType="solid">
        <fgColor rgb="FF92D050"/>
        <bgColor theme="6"/>
      </patternFill>
    </fill>
    <fill>
      <patternFill patternType="solid">
        <fgColor theme="8" tint="0.39997558519241921"/>
        <bgColor theme="6"/>
      </patternFill>
    </fill>
    <fill>
      <patternFill patternType="solid">
        <fgColor rgb="FFFFC000"/>
        <bgColor theme="6"/>
      </patternFill>
    </fill>
    <fill>
      <patternFill patternType="solid">
        <fgColor theme="9" tint="-0.499984740745262"/>
        <bgColor theme="6"/>
      </patternFill>
    </fill>
    <fill>
      <patternFill patternType="solid">
        <fgColor theme="9" tint="-0.249977111117893"/>
        <bgColor theme="6"/>
      </patternFill>
    </fill>
    <fill>
      <patternFill patternType="solid">
        <fgColor theme="6" tint="0.79998168889431442"/>
        <bgColor indexed="64"/>
      </patternFill>
    </fill>
    <fill>
      <patternFill patternType="solid">
        <fgColor theme="2"/>
        <bgColor indexed="64"/>
      </patternFill>
    </fill>
    <fill>
      <patternFill patternType="solid">
        <fgColor rgb="FFFFC000"/>
        <bgColor indexed="64"/>
      </patternFill>
    </fill>
    <fill>
      <patternFill patternType="solid">
        <fgColor theme="6" tint="-0.499984740745262"/>
        <bgColor indexed="64"/>
      </patternFill>
    </fill>
    <fill>
      <patternFill patternType="solid">
        <fgColor theme="4" tint="-0.499984740745262"/>
        <bgColor indexed="64"/>
      </patternFill>
    </fill>
    <fill>
      <patternFill patternType="solid">
        <fgColor rgb="FFFF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2" fontId="1" fillId="0" borderId="0" applyFont="0" applyFill="0" applyBorder="0" applyAlignment="0" applyProtection="0"/>
  </cellStyleXfs>
  <cellXfs count="72">
    <xf numFmtId="0" fontId="0" fillId="0" borderId="0" xfId="0"/>
    <xf numFmtId="0" fontId="0" fillId="2" borderId="0" xfId="0" applyFill="1"/>
    <xf numFmtId="42" fontId="0" fillId="2" borderId="0" xfId="1" applyFont="1" applyFill="1"/>
    <xf numFmtId="0" fontId="0" fillId="2" borderId="0" xfId="0" applyFill="1" applyAlignment="1">
      <alignment horizontal="center" vertical="center"/>
    </xf>
    <xf numFmtId="0" fontId="0" fillId="2" borderId="0" xfId="0" applyFill="1" applyAlignment="1">
      <alignment horizontal="center"/>
    </xf>
    <xf numFmtId="0" fontId="2" fillId="6" borderId="1" xfId="0" applyFont="1" applyFill="1" applyBorder="1" applyAlignment="1">
      <alignment horizontal="center" vertical="center" wrapText="1"/>
    </xf>
    <xf numFmtId="42" fontId="2" fillId="7" borderId="1" xfId="1" applyFont="1" applyFill="1" applyBorder="1" applyAlignment="1">
      <alignment horizontal="center" vertical="center" wrapText="1"/>
    </xf>
    <xf numFmtId="42" fontId="2" fillId="6" borderId="1" xfId="1" applyFont="1" applyFill="1" applyBorder="1" applyAlignment="1">
      <alignment horizontal="center" vertical="center" wrapText="1"/>
    </xf>
    <xf numFmtId="42" fontId="3" fillId="8" borderId="1" xfId="1" applyFont="1" applyFill="1" applyBorder="1" applyAlignment="1">
      <alignment horizontal="center" vertical="center" wrapText="1"/>
    </xf>
    <xf numFmtId="42" fontId="2" fillId="9" borderId="1" xfId="1" applyFont="1" applyFill="1" applyBorder="1" applyAlignment="1">
      <alignment horizontal="center" vertical="center" wrapText="1"/>
    </xf>
    <xf numFmtId="42" fontId="2" fillId="10" borderId="1" xfId="1" applyFont="1" applyFill="1" applyBorder="1" applyAlignment="1">
      <alignment horizontal="center" vertical="center" wrapText="1"/>
    </xf>
    <xf numFmtId="0" fontId="3" fillId="11" borderId="1" xfId="0" applyFont="1" applyFill="1" applyBorder="1" applyAlignment="1">
      <alignment horizontal="left"/>
    </xf>
    <xf numFmtId="42" fontId="0" fillId="12" borderId="1" xfId="1" applyFont="1" applyFill="1" applyBorder="1"/>
    <xf numFmtId="0" fontId="0" fillId="12" borderId="1" xfId="0" applyFill="1" applyBorder="1" applyAlignment="1">
      <alignment horizontal="center" vertical="center"/>
    </xf>
    <xf numFmtId="3" fontId="3" fillId="12" borderId="1" xfId="0" applyNumberFormat="1" applyFont="1" applyFill="1" applyBorder="1"/>
    <xf numFmtId="0" fontId="0" fillId="12" borderId="1" xfId="0" applyFill="1" applyBorder="1" applyAlignment="1">
      <alignment horizontal="center"/>
    </xf>
    <xf numFmtId="0" fontId="0" fillId="12" borderId="1" xfId="0" applyFill="1" applyBorder="1"/>
    <xf numFmtId="42" fontId="3" fillId="12" borderId="1" xfId="1" applyFont="1" applyFill="1" applyBorder="1"/>
    <xf numFmtId="0" fontId="0" fillId="0" borderId="1" xfId="0" applyBorder="1" applyAlignment="1">
      <alignment horizontal="left" indent="1"/>
    </xf>
    <xf numFmtId="42" fontId="0" fillId="0" borderId="1" xfId="1" applyFont="1" applyBorder="1"/>
    <xf numFmtId="3" fontId="0" fillId="0" borderId="1" xfId="0" applyNumberFormat="1" applyBorder="1" applyAlignment="1">
      <alignment horizontal="right" vertical="center"/>
    </xf>
    <xf numFmtId="3" fontId="3" fillId="0" borderId="1" xfId="0" applyNumberFormat="1" applyFont="1" applyBorder="1"/>
    <xf numFmtId="3" fontId="0" fillId="0" borderId="1" xfId="0" applyNumberFormat="1" applyBorder="1" applyAlignment="1">
      <alignment horizontal="right"/>
    </xf>
    <xf numFmtId="6" fontId="0" fillId="13" borderId="1" xfId="1" applyNumberFormat="1" applyFont="1" applyFill="1" applyBorder="1"/>
    <xf numFmtId="0" fontId="0" fillId="0" borderId="1" xfId="0" applyBorder="1"/>
    <xf numFmtId="42" fontId="0" fillId="0" borderId="1" xfId="0" applyNumberFormat="1" applyBorder="1"/>
    <xf numFmtId="0" fontId="0" fillId="0" borderId="1" xfId="0" applyBorder="1" applyAlignment="1">
      <alignment horizontal="center" vertical="center"/>
    </xf>
    <xf numFmtId="164" fontId="3" fillId="0" borderId="1" xfId="0" applyNumberFormat="1" applyFont="1" applyBorder="1"/>
    <xf numFmtId="0" fontId="0" fillId="0" borderId="1" xfId="0" applyBorder="1" applyAlignment="1">
      <alignment horizontal="center"/>
    </xf>
    <xf numFmtId="0" fontId="0" fillId="0" borderId="1" xfId="0" applyBorder="1" applyAlignment="1">
      <alignment horizontal="left" wrapText="1" indent="1"/>
    </xf>
    <xf numFmtId="42" fontId="0" fillId="0" borderId="1" xfId="1" applyFont="1" applyBorder="1" applyAlignment="1">
      <alignment vertical="center"/>
    </xf>
    <xf numFmtId="41" fontId="0" fillId="0" borderId="1" xfId="0" applyNumberFormat="1" applyBorder="1" applyAlignment="1">
      <alignment horizontal="center" vertical="center"/>
    </xf>
    <xf numFmtId="3" fontId="3" fillId="0" borderId="1" xfId="0" applyNumberFormat="1" applyFont="1" applyBorder="1" applyAlignment="1">
      <alignment vertical="center"/>
    </xf>
    <xf numFmtId="41" fontId="0" fillId="0" borderId="1" xfId="0" applyNumberFormat="1" applyBorder="1" applyAlignment="1">
      <alignment horizontal="center"/>
    </xf>
    <xf numFmtId="0" fontId="5" fillId="2" borderId="0" xfId="0" applyFont="1" applyFill="1"/>
    <xf numFmtId="0" fontId="6" fillId="14" borderId="1" xfId="0" applyFont="1" applyFill="1" applyBorder="1" applyAlignment="1">
      <alignment horizontal="left"/>
    </xf>
    <xf numFmtId="0" fontId="6" fillId="14" borderId="1" xfId="0" applyFont="1" applyFill="1" applyBorder="1" applyAlignment="1">
      <alignment horizontal="center" vertical="center"/>
    </xf>
    <xf numFmtId="0" fontId="6" fillId="14" borderId="1" xfId="0" applyFont="1" applyFill="1" applyBorder="1" applyAlignment="1">
      <alignment horizontal="center"/>
    </xf>
    <xf numFmtId="0" fontId="6" fillId="14" borderId="0" xfId="0" applyFont="1" applyFill="1" applyAlignment="1">
      <alignment horizontal="left"/>
    </xf>
    <xf numFmtId="0" fontId="5" fillId="0" borderId="0" xfId="0" applyFont="1"/>
    <xf numFmtId="42" fontId="6" fillId="3" borderId="0" xfId="1" applyFont="1" applyFill="1"/>
    <xf numFmtId="42" fontId="6" fillId="5" borderId="0" xfId="1" applyFont="1" applyFill="1"/>
    <xf numFmtId="0" fontId="7" fillId="2" borderId="0" xfId="0" applyFont="1" applyFill="1"/>
    <xf numFmtId="165" fontId="7" fillId="2" borderId="0" xfId="0" applyNumberFormat="1" applyFont="1" applyFill="1"/>
    <xf numFmtId="41" fontId="0" fillId="2" borderId="0" xfId="0" applyNumberFormat="1" applyFill="1"/>
    <xf numFmtId="42" fontId="3" fillId="2" borderId="0" xfId="1" applyFont="1" applyFill="1"/>
    <xf numFmtId="43" fontId="0" fillId="2" borderId="0" xfId="0" applyNumberFormat="1" applyFill="1"/>
    <xf numFmtId="1" fontId="0" fillId="0" borderId="1" xfId="1" applyNumberFormat="1" applyFont="1" applyBorder="1"/>
    <xf numFmtId="42" fontId="0" fillId="0" borderId="1" xfId="1" applyFont="1" applyBorder="1" applyAlignment="1">
      <alignment horizontal="center" vertical="center"/>
    </xf>
    <xf numFmtId="42" fontId="0" fillId="0" borderId="1" xfId="1" applyFont="1" applyBorder="1" applyAlignment="1">
      <alignment horizontal="center"/>
    </xf>
    <xf numFmtId="42" fontId="3" fillId="0" borderId="1" xfId="1" applyFont="1" applyBorder="1" applyAlignment="1">
      <alignment horizontal="center"/>
    </xf>
    <xf numFmtId="42" fontId="3" fillId="0" borderId="1" xfId="0" applyNumberFormat="1" applyFont="1" applyBorder="1" applyAlignment="1">
      <alignment horizontal="center" vertical="center"/>
    </xf>
    <xf numFmtId="42" fontId="3" fillId="0" borderId="1" xfId="0" applyNumberFormat="1" applyFont="1" applyBorder="1"/>
    <xf numFmtId="42" fontId="3" fillId="0" borderId="1" xfId="0" applyNumberFormat="1" applyFont="1" applyBorder="1" applyAlignment="1">
      <alignment horizontal="center"/>
    </xf>
    <xf numFmtId="0" fontId="0" fillId="2" borderId="0" xfId="0" applyFill="1" applyAlignment="1">
      <alignment vertical="center"/>
    </xf>
    <xf numFmtId="42" fontId="0" fillId="0" borderId="0" xfId="1" applyFont="1"/>
    <xf numFmtId="0" fontId="0" fillId="0" borderId="0" xfId="0" applyAlignment="1">
      <alignment horizontal="center" vertical="center"/>
    </xf>
    <xf numFmtId="0" fontId="0" fillId="0" borderId="0" xfId="0" applyAlignment="1">
      <alignment horizontal="center"/>
    </xf>
    <xf numFmtId="42" fontId="0" fillId="2" borderId="0" xfId="0" applyNumberFormat="1" applyFill="1"/>
    <xf numFmtId="0" fontId="11" fillId="16" borderId="0" xfId="0" applyFont="1" applyFill="1" applyAlignment="1">
      <alignment horizontal="left" vertical="center" wrapText="1"/>
    </xf>
    <xf numFmtId="0" fontId="13" fillId="16" borderId="0" xfId="0" applyFont="1" applyFill="1" applyAlignment="1">
      <alignment horizontal="left" vertical="center" wrapText="1"/>
    </xf>
    <xf numFmtId="0" fontId="9" fillId="16" borderId="0" xfId="0" applyFont="1" applyFill="1" applyAlignment="1">
      <alignment horizontal="left" vertical="center" wrapText="1"/>
    </xf>
    <xf numFmtId="0" fontId="10" fillId="16" borderId="0" xfId="0" applyFont="1" applyFill="1" applyAlignment="1">
      <alignment horizontal="left" vertical="center"/>
    </xf>
    <xf numFmtId="0" fontId="9" fillId="16" borderId="0" xfId="0" applyFont="1" applyFill="1" applyAlignment="1">
      <alignment horizontal="left" vertical="center"/>
    </xf>
    <xf numFmtId="0" fontId="11" fillId="16" borderId="0" xfId="0" applyFont="1" applyFill="1" applyAlignment="1">
      <alignment horizontal="left" vertical="center"/>
    </xf>
    <xf numFmtId="0" fontId="8" fillId="15" borderId="2" xfId="0" applyFont="1" applyFill="1" applyBorder="1" applyAlignment="1">
      <alignment horizontal="center" vertical="center" wrapText="1"/>
    </xf>
    <xf numFmtId="0" fontId="15" fillId="16" borderId="0" xfId="0" applyFont="1" applyFill="1" applyAlignment="1">
      <alignment horizontal="left" vertical="center" wrapText="1"/>
    </xf>
    <xf numFmtId="0" fontId="10" fillId="16" borderId="0" xfId="0" applyFont="1" applyFill="1" applyAlignment="1">
      <alignment horizontal="left" vertical="center" wrapText="1"/>
    </xf>
    <xf numFmtId="0" fontId="2" fillId="5" borderId="2" xfId="0" applyFont="1" applyFill="1" applyBorder="1" applyAlignment="1">
      <alignment horizontal="center"/>
    </xf>
    <xf numFmtId="0" fontId="4" fillId="2" borderId="0" xfId="0" applyFont="1" applyFill="1" applyAlignment="1">
      <alignment horizontal="center"/>
    </xf>
    <xf numFmtId="0" fontId="2" fillId="3" borderId="1" xfId="0" applyFont="1" applyFill="1" applyBorder="1" applyAlignment="1">
      <alignment horizontal="center"/>
    </xf>
    <xf numFmtId="0" fontId="2" fillId="4" borderId="1" xfId="0" applyFont="1" applyFill="1" applyBorder="1" applyAlignment="1">
      <alignment horizontal="center"/>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37</xdr:row>
      <xdr:rowOff>0</xdr:rowOff>
    </xdr:from>
    <xdr:to>
      <xdr:col>18</xdr:col>
      <xdr:colOff>965186</xdr:colOff>
      <xdr:row>49</xdr:row>
      <xdr:rowOff>440266</xdr:rowOff>
    </xdr:to>
    <xdr:pic>
      <xdr:nvPicPr>
        <xdr:cNvPr id="2" name="Imagen 1">
          <a:extLst>
            <a:ext uri="{FF2B5EF4-FFF2-40B4-BE49-F238E27FC236}">
              <a16:creationId xmlns:a16="http://schemas.microsoft.com/office/drawing/2014/main" id="{B6531635-8AF8-43AA-94D0-5938C00DB3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18050" y="7359650"/>
          <a:ext cx="13252436" cy="57658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CONTRATO3AOSBPO/Documentos%20compartidos/General/ANEXOS%20INVITACI&#211;N%20ABIERTA/EXCEL%20DE%20APO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udio de mercado DPMM"/>
      <sheetName val="Escenarios presupuesto BPO"/>
      <sheetName val="Cifras Contrato Carlos C (2)"/>
      <sheetName val="CDP"/>
      <sheetName val="Cifras Contrato DPM"/>
      <sheetName val="Volumenes"/>
      <sheetName val="PPTO SEGUN RUBRO Y PROCESO"/>
    </sheetNames>
    <sheetDataSet>
      <sheetData sheetId="0"/>
      <sheetData sheetId="1"/>
      <sheetData sheetId="2"/>
      <sheetData sheetId="3"/>
      <sheetData sheetId="4">
        <row r="28">
          <cell r="C28">
            <v>11157</v>
          </cell>
          <cell r="D28">
            <v>13476</v>
          </cell>
        </row>
        <row r="34">
          <cell r="C34">
            <v>2873.08</v>
          </cell>
          <cell r="D34">
            <v>5270.9299999999994</v>
          </cell>
          <cell r="E34">
            <v>4148.3618749999996</v>
          </cell>
        </row>
        <row r="35">
          <cell r="C35">
            <v>26225.243246861643</v>
          </cell>
          <cell r="D35">
            <v>37474.815000000002</v>
          </cell>
          <cell r="E35">
            <v>30391.799374999999</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52EE2-FFAA-4460-9387-5C0E647E8295}">
  <sheetPr>
    <tabColor rgb="FF00B050"/>
  </sheetPr>
  <dimension ref="A1:AB62"/>
  <sheetViews>
    <sheetView tabSelected="1" topLeftCell="B23" zoomScale="65" zoomScaleNormal="75" workbookViewId="0">
      <selection activeCell="B14" sqref="B14"/>
    </sheetView>
  </sheetViews>
  <sheetFormatPr baseColWidth="10" defaultColWidth="0" defaultRowHeight="14.5" zeroHeight="1"/>
  <cols>
    <col min="1" max="1" width="5.54296875" style="1" customWidth="1"/>
    <col min="2" max="2" width="98.54296875" customWidth="1"/>
    <col min="3" max="3" width="20.54296875" style="55" customWidth="1"/>
    <col min="4" max="4" width="26.7265625" style="56" customWidth="1"/>
    <col min="5" max="5" width="19.54296875" customWidth="1"/>
    <col min="6" max="6" width="26.81640625" style="57" customWidth="1"/>
    <col min="7" max="7" width="18.1796875" customWidth="1"/>
    <col min="8" max="8" width="12.1796875" customWidth="1"/>
    <col min="9" max="9" width="21.1796875" customWidth="1"/>
    <col min="10" max="10" width="19" customWidth="1"/>
    <col min="11" max="11" width="18.81640625" customWidth="1"/>
    <col min="12" max="12" width="10.26953125" customWidth="1"/>
    <col min="13" max="13" width="25.453125" customWidth="1"/>
    <col min="14" max="14" width="22.26953125" customWidth="1"/>
    <col min="15" max="15" width="23" customWidth="1"/>
    <col min="16" max="16" width="11.453125" customWidth="1"/>
    <col min="17" max="17" width="25.81640625" customWidth="1"/>
    <col min="18" max="18" width="19.81640625" customWidth="1"/>
    <col min="19" max="19" width="21.7265625" customWidth="1"/>
    <col min="20" max="20" width="10.26953125" customWidth="1"/>
    <col min="21" max="21" width="26.453125" customWidth="1"/>
    <col min="22" max="22" width="25.26953125" customWidth="1"/>
    <col min="23" max="23" width="24.81640625" customWidth="1"/>
    <col min="24" max="24" width="7.453125" customWidth="1"/>
    <col min="25" max="25" width="21.1796875" customWidth="1"/>
    <col min="26" max="26" width="18.54296875" customWidth="1"/>
    <col min="27" max="27" width="23.1796875" customWidth="1"/>
    <col min="28" max="28" width="11.453125" style="1" customWidth="1"/>
    <col min="29" max="16384" width="11.453125" hidden="1"/>
  </cols>
  <sheetData>
    <row r="1" spans="2:27" s="1" customFormat="1">
      <c r="C1" s="2"/>
      <c r="D1" s="3"/>
      <c r="F1" s="4"/>
    </row>
    <row r="2" spans="2:27" s="1" customFormat="1">
      <c r="B2" s="69" t="s">
        <v>59</v>
      </c>
      <c r="C2" s="69"/>
      <c r="D2" s="69"/>
      <c r="E2" s="69"/>
      <c r="F2" s="69"/>
      <c r="G2" s="69"/>
    </row>
    <row r="3" spans="2:27" s="1" customFormat="1">
      <c r="B3" s="69"/>
      <c r="C3" s="69"/>
      <c r="D3" s="69"/>
      <c r="E3" s="69"/>
      <c r="F3" s="69"/>
      <c r="G3" s="69"/>
    </row>
    <row r="4" spans="2:27">
      <c r="B4" s="1"/>
      <c r="C4" s="2"/>
      <c r="D4" s="3"/>
      <c r="E4" s="1"/>
      <c r="F4" s="4"/>
      <c r="G4" s="1"/>
      <c r="H4" s="70" t="s">
        <v>0</v>
      </c>
      <c r="I4" s="70"/>
      <c r="J4" s="70"/>
      <c r="K4" s="70"/>
      <c r="L4" s="71" t="s">
        <v>1</v>
      </c>
      <c r="M4" s="71"/>
      <c r="N4" s="71"/>
      <c r="O4" s="71"/>
      <c r="P4" s="70" t="s">
        <v>2</v>
      </c>
      <c r="Q4" s="70"/>
      <c r="R4" s="70"/>
      <c r="S4" s="70"/>
      <c r="T4" s="71" t="s">
        <v>3</v>
      </c>
      <c r="U4" s="71"/>
      <c r="V4" s="71"/>
      <c r="W4" s="71"/>
      <c r="X4" s="1"/>
      <c r="Y4" s="68" t="s">
        <v>4</v>
      </c>
      <c r="Z4" s="68"/>
      <c r="AA4" s="68"/>
    </row>
    <row r="5" spans="2:27" ht="29">
      <c r="B5" s="5" t="s">
        <v>5</v>
      </c>
      <c r="C5" s="6" t="s">
        <v>6</v>
      </c>
      <c r="D5" s="7" t="s">
        <v>7</v>
      </c>
      <c r="E5" s="7" t="s">
        <v>8</v>
      </c>
      <c r="F5" s="7" t="s">
        <v>9</v>
      </c>
      <c r="G5" s="8" t="s">
        <v>10</v>
      </c>
      <c r="H5" s="7" t="s">
        <v>11</v>
      </c>
      <c r="I5" s="7" t="s">
        <v>12</v>
      </c>
      <c r="J5" s="7" t="s">
        <v>13</v>
      </c>
      <c r="K5" s="7" t="s">
        <v>14</v>
      </c>
      <c r="L5" s="9" t="s">
        <v>11</v>
      </c>
      <c r="M5" s="9" t="s">
        <v>12</v>
      </c>
      <c r="N5" s="9" t="s">
        <v>13</v>
      </c>
      <c r="O5" s="9" t="s">
        <v>14</v>
      </c>
      <c r="P5" s="7" t="s">
        <v>11</v>
      </c>
      <c r="Q5" s="7" t="s">
        <v>12</v>
      </c>
      <c r="R5" s="7" t="s">
        <v>13</v>
      </c>
      <c r="S5" s="7" t="s">
        <v>14</v>
      </c>
      <c r="T5" s="9" t="s">
        <v>11</v>
      </c>
      <c r="U5" s="9" t="s">
        <v>12</v>
      </c>
      <c r="V5" s="9" t="s">
        <v>13</v>
      </c>
      <c r="W5" s="9" t="s">
        <v>14</v>
      </c>
      <c r="X5" s="1"/>
      <c r="Y5" s="10" t="s">
        <v>12</v>
      </c>
      <c r="Z5" s="10" t="s">
        <v>13</v>
      </c>
      <c r="AA5" s="10" t="s">
        <v>14</v>
      </c>
    </row>
    <row r="6" spans="2:27">
      <c r="B6" s="11" t="s">
        <v>15</v>
      </c>
      <c r="C6" s="12"/>
      <c r="D6" s="13"/>
      <c r="E6" s="14"/>
      <c r="F6" s="15"/>
      <c r="G6" s="12"/>
      <c r="H6" s="16"/>
      <c r="I6" s="17">
        <f>+I7+I8+I9+I10+I11+I12+I13+I14</f>
        <v>0</v>
      </c>
      <c r="J6" s="17">
        <f t="shared" ref="J6:K6" si="0">+J7+J8+J9+J10+J11+J12+J13+J14</f>
        <v>0</v>
      </c>
      <c r="K6" s="17">
        <f t="shared" si="0"/>
        <v>0</v>
      </c>
      <c r="L6" s="16"/>
      <c r="M6" s="17">
        <f>+M7+M8+M9+M10+M11+M12+M13+M14</f>
        <v>0</v>
      </c>
      <c r="N6" s="17">
        <f t="shared" ref="N6:O6" si="1">+N7+N8+N9+N10+N11+N12+N13+N14</f>
        <v>0</v>
      </c>
      <c r="O6" s="17">
        <f t="shared" si="1"/>
        <v>0</v>
      </c>
      <c r="P6" s="16"/>
      <c r="Q6" s="17">
        <f>+Q7+Q8+Q9+Q10+Q11+Q12+Q13+Q14</f>
        <v>0</v>
      </c>
      <c r="R6" s="17">
        <f t="shared" ref="R6:S6" si="2">+R7+R8+R9+R10+R11+R12+R13+R14</f>
        <v>0</v>
      </c>
      <c r="S6" s="17">
        <f t="shared" si="2"/>
        <v>0</v>
      </c>
      <c r="T6" s="16"/>
      <c r="U6" s="17">
        <f>+U7+U8+U9+U10+U11+U12+U13+U14</f>
        <v>0</v>
      </c>
      <c r="V6" s="17">
        <f t="shared" ref="V6:W6" si="3">+V7+V8+V9+V10+V11+V12+V13+V14</f>
        <v>0</v>
      </c>
      <c r="W6" s="17">
        <f t="shared" si="3"/>
        <v>0</v>
      </c>
      <c r="X6" s="1"/>
      <c r="Y6" s="17">
        <f>+Y7+Y8+Y9+Y10+Y11+Y12+Y13+Y14</f>
        <v>0</v>
      </c>
      <c r="Z6" s="17">
        <f t="shared" ref="Z6:AA6" si="4">+Z7+Z8+Z9+Z10+Z11+Z12+Z13+Z14</f>
        <v>0</v>
      </c>
      <c r="AA6" s="17">
        <f t="shared" si="4"/>
        <v>0</v>
      </c>
    </row>
    <row r="7" spans="2:27">
      <c r="B7" s="18" t="s">
        <v>16</v>
      </c>
      <c r="C7" s="19">
        <v>5935.5755079626579</v>
      </c>
      <c r="D7" s="20">
        <v>2751</v>
      </c>
      <c r="E7" s="21">
        <v>3642</v>
      </c>
      <c r="F7" s="22">
        <v>4124</v>
      </c>
      <c r="G7" s="23"/>
      <c r="H7" s="24">
        <v>4.5</v>
      </c>
      <c r="I7" s="19">
        <f t="shared" ref="I7" si="5">+E7*G7*H7</f>
        <v>0</v>
      </c>
      <c r="J7" s="19">
        <f>+I7*19%</f>
        <v>0</v>
      </c>
      <c r="K7" s="25">
        <f>+I7+J7</f>
        <v>0</v>
      </c>
      <c r="L7" s="24">
        <v>12</v>
      </c>
      <c r="M7" s="19">
        <f t="shared" ref="M7:M14" si="6">+L7*G7*E7</f>
        <v>0</v>
      </c>
      <c r="N7" s="19">
        <f>+M7*19%</f>
        <v>0</v>
      </c>
      <c r="O7" s="25">
        <f>+M7+N7</f>
        <v>0</v>
      </c>
      <c r="P7" s="24">
        <v>12</v>
      </c>
      <c r="Q7" s="19">
        <f t="shared" ref="Q7:Q14" si="7">+P7*G7*E7</f>
        <v>0</v>
      </c>
      <c r="R7" s="19">
        <f>+Q7*19%</f>
        <v>0</v>
      </c>
      <c r="S7" s="25">
        <f>+Q7+R7</f>
        <v>0</v>
      </c>
      <c r="T7" s="24">
        <v>7.5</v>
      </c>
      <c r="U7" s="19">
        <f t="shared" ref="U7:U14" si="8">+T7*G7*E7</f>
        <v>0</v>
      </c>
      <c r="V7" s="19">
        <f>+U7*19%</f>
        <v>0</v>
      </c>
      <c r="W7" s="25">
        <f>+U7+V7</f>
        <v>0</v>
      </c>
      <c r="X7" s="1"/>
      <c r="Y7" s="19">
        <f t="shared" ref="Y7:Y14" si="9">+U7+Q7+M7+I7</f>
        <v>0</v>
      </c>
      <c r="Z7" s="19">
        <f t="shared" ref="Z7:AA14" si="10">+V7+R7+N7+J7</f>
        <v>0</v>
      </c>
      <c r="AA7" s="19">
        <f t="shared" si="10"/>
        <v>0</v>
      </c>
    </row>
    <row r="8" spans="2:27">
      <c r="B8" s="18" t="s">
        <v>17</v>
      </c>
      <c r="C8" s="19">
        <v>467660</v>
      </c>
      <c r="D8" s="26"/>
      <c r="E8" s="27">
        <v>187.5</v>
      </c>
      <c r="F8" s="28"/>
      <c r="G8" s="23"/>
      <c r="H8" s="24">
        <v>4.5</v>
      </c>
      <c r="I8" s="19">
        <f t="shared" ref="I8:I14" si="11">+E8*G8*H8</f>
        <v>0</v>
      </c>
      <c r="J8" s="19">
        <f t="shared" ref="J8:J22" si="12">+I8*19%</f>
        <v>0</v>
      </c>
      <c r="K8" s="25">
        <f t="shared" ref="K8:K22" si="13">+I8+J8</f>
        <v>0</v>
      </c>
      <c r="L8" s="24">
        <v>12</v>
      </c>
      <c r="M8" s="19">
        <f t="shared" si="6"/>
        <v>0</v>
      </c>
      <c r="N8" s="19">
        <f t="shared" ref="N8:N22" si="14">+M8*19%</f>
        <v>0</v>
      </c>
      <c r="O8" s="25">
        <f t="shared" ref="O8:O14" si="15">+M8+N8</f>
        <v>0</v>
      </c>
      <c r="P8" s="24">
        <v>12</v>
      </c>
      <c r="Q8" s="19">
        <f t="shared" si="7"/>
        <v>0</v>
      </c>
      <c r="R8" s="19">
        <f t="shared" ref="R8:R22" si="16">+Q8*19%</f>
        <v>0</v>
      </c>
      <c r="S8" s="25">
        <f t="shared" ref="S8:S14" si="17">+Q8+R8</f>
        <v>0</v>
      </c>
      <c r="T8" s="24">
        <v>7.5</v>
      </c>
      <c r="U8" s="19">
        <f t="shared" si="8"/>
        <v>0</v>
      </c>
      <c r="V8" s="19">
        <f t="shared" ref="V8:V22" si="18">+U8*19%</f>
        <v>0</v>
      </c>
      <c r="W8" s="25">
        <f t="shared" ref="W8:W14" si="19">+U8+V8</f>
        <v>0</v>
      </c>
      <c r="X8" s="1"/>
      <c r="Y8" s="19">
        <f t="shared" si="9"/>
        <v>0</v>
      </c>
      <c r="Z8" s="19">
        <f t="shared" si="10"/>
        <v>0</v>
      </c>
      <c r="AA8" s="19">
        <f t="shared" si="10"/>
        <v>0</v>
      </c>
    </row>
    <row r="9" spans="2:27" ht="29">
      <c r="B9" s="29" t="s">
        <v>18</v>
      </c>
      <c r="C9" s="30">
        <v>2904.6228352652934</v>
      </c>
      <c r="D9" s="31">
        <v>19444</v>
      </c>
      <c r="E9" s="32">
        <v>25597</v>
      </c>
      <c r="F9" s="31">
        <v>38309</v>
      </c>
      <c r="G9" s="23"/>
      <c r="H9" s="24">
        <v>4.5</v>
      </c>
      <c r="I9" s="19">
        <f t="shared" si="11"/>
        <v>0</v>
      </c>
      <c r="J9" s="19">
        <f t="shared" si="12"/>
        <v>0</v>
      </c>
      <c r="K9" s="25">
        <f t="shared" si="13"/>
        <v>0</v>
      </c>
      <c r="L9" s="24">
        <v>12</v>
      </c>
      <c r="M9" s="19">
        <f t="shared" si="6"/>
        <v>0</v>
      </c>
      <c r="N9" s="19">
        <f t="shared" si="14"/>
        <v>0</v>
      </c>
      <c r="O9" s="25">
        <f t="shared" si="15"/>
        <v>0</v>
      </c>
      <c r="P9" s="24">
        <v>12</v>
      </c>
      <c r="Q9" s="19">
        <f t="shared" si="7"/>
        <v>0</v>
      </c>
      <c r="R9" s="19">
        <f t="shared" si="16"/>
        <v>0</v>
      </c>
      <c r="S9" s="25">
        <f t="shared" si="17"/>
        <v>0</v>
      </c>
      <c r="T9" s="24">
        <v>7.5</v>
      </c>
      <c r="U9" s="19">
        <f t="shared" si="8"/>
        <v>0</v>
      </c>
      <c r="V9" s="19">
        <f t="shared" si="18"/>
        <v>0</v>
      </c>
      <c r="W9" s="25">
        <f t="shared" si="19"/>
        <v>0</v>
      </c>
      <c r="X9" s="1"/>
      <c r="Y9" s="19">
        <f t="shared" si="9"/>
        <v>0</v>
      </c>
      <c r="Z9" s="19">
        <f t="shared" si="10"/>
        <v>0</v>
      </c>
      <c r="AA9" s="19">
        <f t="shared" si="10"/>
        <v>0</v>
      </c>
    </row>
    <row r="10" spans="2:27">
      <c r="B10" s="18" t="s">
        <v>19</v>
      </c>
      <c r="C10" s="19">
        <v>80</v>
      </c>
      <c r="D10" s="26"/>
      <c r="E10" s="21">
        <v>700</v>
      </c>
      <c r="F10" s="28"/>
      <c r="G10" s="23"/>
      <c r="H10" s="24">
        <v>4.5</v>
      </c>
      <c r="I10" s="19">
        <f t="shared" si="11"/>
        <v>0</v>
      </c>
      <c r="J10" s="19">
        <f t="shared" si="12"/>
        <v>0</v>
      </c>
      <c r="K10" s="25">
        <f t="shared" si="13"/>
        <v>0</v>
      </c>
      <c r="L10" s="24">
        <v>12</v>
      </c>
      <c r="M10" s="19">
        <f t="shared" si="6"/>
        <v>0</v>
      </c>
      <c r="N10" s="19">
        <f t="shared" si="14"/>
        <v>0</v>
      </c>
      <c r="O10" s="25">
        <f t="shared" si="15"/>
        <v>0</v>
      </c>
      <c r="P10" s="24">
        <v>12</v>
      </c>
      <c r="Q10" s="19">
        <f t="shared" si="7"/>
        <v>0</v>
      </c>
      <c r="R10" s="19">
        <f t="shared" si="16"/>
        <v>0</v>
      </c>
      <c r="S10" s="25">
        <f t="shared" si="17"/>
        <v>0</v>
      </c>
      <c r="T10" s="24">
        <v>7.5</v>
      </c>
      <c r="U10" s="19">
        <f t="shared" si="8"/>
        <v>0</v>
      </c>
      <c r="V10" s="19">
        <f t="shared" si="18"/>
        <v>0</v>
      </c>
      <c r="W10" s="25">
        <f t="shared" si="19"/>
        <v>0</v>
      </c>
      <c r="X10" s="1"/>
      <c r="Y10" s="19">
        <f t="shared" si="9"/>
        <v>0</v>
      </c>
      <c r="Z10" s="19">
        <f t="shared" si="10"/>
        <v>0</v>
      </c>
      <c r="AA10" s="19">
        <f t="shared" si="10"/>
        <v>0</v>
      </c>
    </row>
    <row r="11" spans="2:27">
      <c r="B11" s="18" t="s">
        <v>20</v>
      </c>
      <c r="C11" s="19">
        <v>619</v>
      </c>
      <c r="D11" s="26"/>
      <c r="E11" s="21">
        <v>130</v>
      </c>
      <c r="F11" s="28"/>
      <c r="G11" s="23"/>
      <c r="H11" s="24">
        <v>4.5</v>
      </c>
      <c r="I11" s="19">
        <f t="shared" si="11"/>
        <v>0</v>
      </c>
      <c r="J11" s="19">
        <f t="shared" si="12"/>
        <v>0</v>
      </c>
      <c r="K11" s="25">
        <f t="shared" si="13"/>
        <v>0</v>
      </c>
      <c r="L11" s="24">
        <v>12</v>
      </c>
      <c r="M11" s="19">
        <f t="shared" si="6"/>
        <v>0</v>
      </c>
      <c r="N11" s="19">
        <f t="shared" si="14"/>
        <v>0</v>
      </c>
      <c r="O11" s="25">
        <f t="shared" si="15"/>
        <v>0</v>
      </c>
      <c r="P11" s="24">
        <v>12</v>
      </c>
      <c r="Q11" s="19">
        <f t="shared" si="7"/>
        <v>0</v>
      </c>
      <c r="R11" s="19">
        <f t="shared" si="16"/>
        <v>0</v>
      </c>
      <c r="S11" s="25">
        <f t="shared" si="17"/>
        <v>0</v>
      </c>
      <c r="T11" s="24">
        <v>7.5</v>
      </c>
      <c r="U11" s="19">
        <f t="shared" si="8"/>
        <v>0</v>
      </c>
      <c r="V11" s="19">
        <f t="shared" si="18"/>
        <v>0</v>
      </c>
      <c r="W11" s="25">
        <f t="shared" si="19"/>
        <v>0</v>
      </c>
      <c r="X11" s="1"/>
      <c r="Y11" s="19">
        <f t="shared" si="9"/>
        <v>0</v>
      </c>
      <c r="Z11" s="19">
        <f t="shared" si="10"/>
        <v>0</v>
      </c>
      <c r="AA11" s="19">
        <f t="shared" si="10"/>
        <v>0</v>
      </c>
    </row>
    <row r="12" spans="2:27">
      <c r="B12" s="18" t="s">
        <v>21</v>
      </c>
      <c r="C12" s="19">
        <v>918.85287427112621</v>
      </c>
      <c r="D12" s="26"/>
      <c r="E12" s="21">
        <v>100669</v>
      </c>
      <c r="F12" s="28"/>
      <c r="G12" s="23"/>
      <c r="H12" s="24">
        <v>4.5</v>
      </c>
      <c r="I12" s="19">
        <f t="shared" si="11"/>
        <v>0</v>
      </c>
      <c r="J12" s="19">
        <f t="shared" si="12"/>
        <v>0</v>
      </c>
      <c r="K12" s="25">
        <f t="shared" si="13"/>
        <v>0</v>
      </c>
      <c r="L12" s="24">
        <v>12</v>
      </c>
      <c r="M12" s="19">
        <f t="shared" si="6"/>
        <v>0</v>
      </c>
      <c r="N12" s="19">
        <f t="shared" si="14"/>
        <v>0</v>
      </c>
      <c r="O12" s="25">
        <f t="shared" si="15"/>
        <v>0</v>
      </c>
      <c r="P12" s="24">
        <v>12</v>
      </c>
      <c r="Q12" s="19">
        <f t="shared" si="7"/>
        <v>0</v>
      </c>
      <c r="R12" s="19">
        <f t="shared" si="16"/>
        <v>0</v>
      </c>
      <c r="S12" s="25">
        <f t="shared" si="17"/>
        <v>0</v>
      </c>
      <c r="T12" s="24">
        <v>7.5</v>
      </c>
      <c r="U12" s="19">
        <f t="shared" si="8"/>
        <v>0</v>
      </c>
      <c r="V12" s="19">
        <f t="shared" si="18"/>
        <v>0</v>
      </c>
      <c r="W12" s="25">
        <f t="shared" si="19"/>
        <v>0</v>
      </c>
      <c r="X12" s="1"/>
      <c r="Y12" s="19">
        <f t="shared" si="9"/>
        <v>0</v>
      </c>
      <c r="Z12" s="19">
        <f t="shared" si="10"/>
        <v>0</v>
      </c>
      <c r="AA12" s="19">
        <f t="shared" si="10"/>
        <v>0</v>
      </c>
    </row>
    <row r="13" spans="2:27">
      <c r="B13" s="18" t="s">
        <v>22</v>
      </c>
      <c r="C13" s="19">
        <v>936</v>
      </c>
      <c r="D13" s="26"/>
      <c r="E13" s="21">
        <v>9521</v>
      </c>
      <c r="F13" s="28"/>
      <c r="G13" s="23"/>
      <c r="H13" s="24">
        <v>4.5</v>
      </c>
      <c r="I13" s="19">
        <f t="shared" si="11"/>
        <v>0</v>
      </c>
      <c r="J13" s="19">
        <f t="shared" si="12"/>
        <v>0</v>
      </c>
      <c r="K13" s="25">
        <f t="shared" si="13"/>
        <v>0</v>
      </c>
      <c r="L13" s="24">
        <v>12</v>
      </c>
      <c r="M13" s="19">
        <f t="shared" si="6"/>
        <v>0</v>
      </c>
      <c r="N13" s="19">
        <f t="shared" si="14"/>
        <v>0</v>
      </c>
      <c r="O13" s="25">
        <f t="shared" si="15"/>
        <v>0</v>
      </c>
      <c r="P13" s="24">
        <v>12</v>
      </c>
      <c r="Q13" s="19">
        <f t="shared" si="7"/>
        <v>0</v>
      </c>
      <c r="R13" s="19">
        <f t="shared" si="16"/>
        <v>0</v>
      </c>
      <c r="S13" s="25">
        <f t="shared" si="17"/>
        <v>0</v>
      </c>
      <c r="T13" s="24">
        <v>7.5</v>
      </c>
      <c r="U13" s="19">
        <f t="shared" si="8"/>
        <v>0</v>
      </c>
      <c r="V13" s="19">
        <f t="shared" si="18"/>
        <v>0</v>
      </c>
      <c r="W13" s="25">
        <f t="shared" si="19"/>
        <v>0</v>
      </c>
      <c r="X13" s="1"/>
      <c r="Y13" s="19">
        <f t="shared" si="9"/>
        <v>0</v>
      </c>
      <c r="Z13" s="19">
        <f t="shared" si="10"/>
        <v>0</v>
      </c>
      <c r="AA13" s="19">
        <f t="shared" si="10"/>
        <v>0</v>
      </c>
    </row>
    <row r="14" spans="2:27">
      <c r="B14" s="18" t="s">
        <v>23</v>
      </c>
      <c r="C14" s="19">
        <v>102</v>
      </c>
      <c r="D14" s="26"/>
      <c r="E14" s="21">
        <v>900000</v>
      </c>
      <c r="F14" s="28"/>
      <c r="G14" s="23"/>
      <c r="H14" s="24">
        <v>4.5</v>
      </c>
      <c r="I14" s="19">
        <f t="shared" si="11"/>
        <v>0</v>
      </c>
      <c r="J14" s="19">
        <f t="shared" si="12"/>
        <v>0</v>
      </c>
      <c r="K14" s="25">
        <f t="shared" si="13"/>
        <v>0</v>
      </c>
      <c r="L14" s="24">
        <v>12</v>
      </c>
      <c r="M14" s="19">
        <f t="shared" si="6"/>
        <v>0</v>
      </c>
      <c r="N14" s="19">
        <f t="shared" si="14"/>
        <v>0</v>
      </c>
      <c r="O14" s="25">
        <f t="shared" si="15"/>
        <v>0</v>
      </c>
      <c r="P14" s="24">
        <v>12</v>
      </c>
      <c r="Q14" s="19">
        <f t="shared" si="7"/>
        <v>0</v>
      </c>
      <c r="R14" s="19">
        <f t="shared" si="16"/>
        <v>0</v>
      </c>
      <c r="S14" s="25">
        <f t="shared" si="17"/>
        <v>0</v>
      </c>
      <c r="T14" s="24">
        <v>7.5</v>
      </c>
      <c r="U14" s="19">
        <f t="shared" si="8"/>
        <v>0</v>
      </c>
      <c r="V14" s="19">
        <f t="shared" si="18"/>
        <v>0</v>
      </c>
      <c r="W14" s="25">
        <f t="shared" si="19"/>
        <v>0</v>
      </c>
      <c r="X14" s="1"/>
      <c r="Y14" s="19">
        <f t="shared" si="9"/>
        <v>0</v>
      </c>
      <c r="Z14" s="19">
        <f t="shared" si="10"/>
        <v>0</v>
      </c>
      <c r="AA14" s="19">
        <f t="shared" si="10"/>
        <v>0</v>
      </c>
    </row>
    <row r="15" spans="2:27">
      <c r="B15" s="11" t="s">
        <v>24</v>
      </c>
      <c r="C15" s="12"/>
      <c r="D15" s="13"/>
      <c r="E15" s="14"/>
      <c r="F15" s="15"/>
      <c r="G15" s="12"/>
      <c r="H15" s="16"/>
      <c r="I15" s="17">
        <f>+I16+I17+I18+I19</f>
        <v>0</v>
      </c>
      <c r="J15" s="17">
        <f t="shared" ref="J15:K15" si="20">+J16+J17+J18+J19</f>
        <v>0</v>
      </c>
      <c r="K15" s="17">
        <f t="shared" si="20"/>
        <v>0</v>
      </c>
      <c r="L15" s="16"/>
      <c r="M15" s="17">
        <f>+M16+M17+M18+M19</f>
        <v>0</v>
      </c>
      <c r="N15" s="17">
        <f t="shared" ref="N15:O15" si="21">+N16+N17+N18+N19</f>
        <v>0</v>
      </c>
      <c r="O15" s="17">
        <f t="shared" si="21"/>
        <v>0</v>
      </c>
      <c r="P15" s="16"/>
      <c r="Q15" s="17">
        <f>+Q16+Q17+Q18+Q19</f>
        <v>0</v>
      </c>
      <c r="R15" s="17">
        <f t="shared" ref="R15:S15" si="22">+R16+R17+R18+R19</f>
        <v>0</v>
      </c>
      <c r="S15" s="17">
        <f t="shared" si="22"/>
        <v>0</v>
      </c>
      <c r="T15" s="16"/>
      <c r="U15" s="17">
        <f>+U16+U17+U18+U19</f>
        <v>0</v>
      </c>
      <c r="V15" s="17">
        <f t="shared" ref="V15:W15" si="23">+V16+V17+V18+V19</f>
        <v>0</v>
      </c>
      <c r="W15" s="17">
        <f t="shared" si="23"/>
        <v>0</v>
      </c>
      <c r="X15" s="1"/>
      <c r="Y15" s="17">
        <f>+Y16+Y17+Y18+Y19</f>
        <v>0</v>
      </c>
      <c r="Z15" s="17">
        <f t="shared" ref="Z15:AA15" si="24">+Z16+Z17+Z18+Z19</f>
        <v>0</v>
      </c>
      <c r="AA15" s="17">
        <f t="shared" si="24"/>
        <v>0</v>
      </c>
    </row>
    <row r="16" spans="2:27">
      <c r="B16" s="18" t="s">
        <v>25</v>
      </c>
      <c r="C16" s="19">
        <v>9648.1001928471214</v>
      </c>
      <c r="D16" s="31">
        <v>9339</v>
      </c>
      <c r="E16" s="21">
        <v>11408</v>
      </c>
      <c r="F16" s="33">
        <f>+'[1]Cifras Contrato DPM'!$D$28</f>
        <v>13476</v>
      </c>
      <c r="G16" s="23"/>
      <c r="H16" s="24">
        <v>4.5</v>
      </c>
      <c r="I16" s="19">
        <f>+H16*G16*E16</f>
        <v>0</v>
      </c>
      <c r="J16" s="19">
        <f t="shared" si="12"/>
        <v>0</v>
      </c>
      <c r="K16" s="25">
        <f t="shared" si="13"/>
        <v>0</v>
      </c>
      <c r="L16" s="24">
        <v>12</v>
      </c>
      <c r="M16" s="19">
        <f>+L16*G16*E16</f>
        <v>0</v>
      </c>
      <c r="N16" s="19">
        <f t="shared" si="14"/>
        <v>0</v>
      </c>
      <c r="O16" s="25">
        <f t="shared" ref="O16:O19" si="25">+M16+N16</f>
        <v>0</v>
      </c>
      <c r="P16" s="24">
        <v>12</v>
      </c>
      <c r="Q16" s="19">
        <f>+P16*G16*E16</f>
        <v>0</v>
      </c>
      <c r="R16" s="19">
        <f t="shared" si="16"/>
        <v>0</v>
      </c>
      <c r="S16" s="25">
        <f t="shared" ref="S16:S19" si="26">+Q16+R16</f>
        <v>0</v>
      </c>
      <c r="T16" s="24">
        <v>7.5</v>
      </c>
      <c r="U16" s="19">
        <f>+T16*G16*E16</f>
        <v>0</v>
      </c>
      <c r="V16" s="19">
        <f t="shared" si="18"/>
        <v>0</v>
      </c>
      <c r="W16" s="25">
        <f t="shared" ref="W16:W19" si="27">+U16+V16</f>
        <v>0</v>
      </c>
      <c r="X16" s="1"/>
      <c r="Y16" s="19">
        <f>+U16+Q16+M16+I16</f>
        <v>0</v>
      </c>
      <c r="Z16" s="19">
        <f t="shared" ref="Z16:AA19" si="28">+V16+R16+N16+J16</f>
        <v>0</v>
      </c>
      <c r="AA16" s="19">
        <f t="shared" si="28"/>
        <v>0</v>
      </c>
    </row>
    <row r="17" spans="1:28">
      <c r="B17" s="18" t="s">
        <v>26</v>
      </c>
      <c r="C17" s="19">
        <v>10162.929888084265</v>
      </c>
      <c r="D17" s="31">
        <v>952</v>
      </c>
      <c r="E17" s="21">
        <v>1519</v>
      </c>
      <c r="F17" s="33">
        <v>2705</v>
      </c>
      <c r="G17" s="23"/>
      <c r="H17" s="24">
        <v>4.5</v>
      </c>
      <c r="I17" s="19">
        <f>+H17*G17*E17</f>
        <v>0</v>
      </c>
      <c r="J17" s="19">
        <f t="shared" si="12"/>
        <v>0</v>
      </c>
      <c r="K17" s="25">
        <f t="shared" si="13"/>
        <v>0</v>
      </c>
      <c r="L17" s="24">
        <v>12</v>
      </c>
      <c r="M17" s="19">
        <f>+L17*G17*E17</f>
        <v>0</v>
      </c>
      <c r="N17" s="19">
        <f t="shared" si="14"/>
        <v>0</v>
      </c>
      <c r="O17" s="25">
        <f t="shared" si="25"/>
        <v>0</v>
      </c>
      <c r="P17" s="24">
        <v>12</v>
      </c>
      <c r="Q17" s="19">
        <f>+P17*G17*E17</f>
        <v>0</v>
      </c>
      <c r="R17" s="19">
        <f t="shared" si="16"/>
        <v>0</v>
      </c>
      <c r="S17" s="25">
        <f t="shared" si="26"/>
        <v>0</v>
      </c>
      <c r="T17" s="24">
        <v>7.5</v>
      </c>
      <c r="U17" s="19">
        <f>+T17*G17*E17</f>
        <v>0</v>
      </c>
      <c r="V17" s="19">
        <f t="shared" si="18"/>
        <v>0</v>
      </c>
      <c r="W17" s="25">
        <f t="shared" si="27"/>
        <v>0</v>
      </c>
      <c r="X17" s="1"/>
      <c r="Y17" s="19">
        <f>+U17+Q17+M17+I17</f>
        <v>0</v>
      </c>
      <c r="Z17" s="19">
        <f t="shared" si="28"/>
        <v>0</v>
      </c>
      <c r="AA17" s="19">
        <f t="shared" si="28"/>
        <v>0</v>
      </c>
    </row>
    <row r="18" spans="1:28">
      <c r="B18" s="18" t="s">
        <v>27</v>
      </c>
      <c r="C18" s="19">
        <v>8937.6388167388159</v>
      </c>
      <c r="D18" s="31">
        <v>406</v>
      </c>
      <c r="E18" s="21">
        <v>990</v>
      </c>
      <c r="F18" s="33">
        <v>2018</v>
      </c>
      <c r="G18" s="23"/>
      <c r="H18" s="24">
        <v>4.5</v>
      </c>
      <c r="I18" s="19">
        <f>+H18*G18*E18</f>
        <v>0</v>
      </c>
      <c r="J18" s="19">
        <f t="shared" si="12"/>
        <v>0</v>
      </c>
      <c r="K18" s="25">
        <f t="shared" si="13"/>
        <v>0</v>
      </c>
      <c r="L18" s="24">
        <v>12</v>
      </c>
      <c r="M18" s="19">
        <f>+L18*G18*E18</f>
        <v>0</v>
      </c>
      <c r="N18" s="19">
        <f t="shared" si="14"/>
        <v>0</v>
      </c>
      <c r="O18" s="25">
        <f t="shared" si="25"/>
        <v>0</v>
      </c>
      <c r="P18" s="24">
        <v>12</v>
      </c>
      <c r="Q18" s="19">
        <f>+P18*G18*E18</f>
        <v>0</v>
      </c>
      <c r="R18" s="19">
        <f t="shared" si="16"/>
        <v>0</v>
      </c>
      <c r="S18" s="25">
        <f t="shared" si="26"/>
        <v>0</v>
      </c>
      <c r="T18" s="24">
        <v>7.5</v>
      </c>
      <c r="U18" s="19">
        <f>+T18*G18*E18</f>
        <v>0</v>
      </c>
      <c r="V18" s="19">
        <f t="shared" si="18"/>
        <v>0</v>
      </c>
      <c r="W18" s="25">
        <f t="shared" si="27"/>
        <v>0</v>
      </c>
      <c r="X18" s="1"/>
      <c r="Y18" s="19">
        <f>+U18+Q18+M18+I18</f>
        <v>0</v>
      </c>
      <c r="Z18" s="19">
        <f t="shared" si="28"/>
        <v>0</v>
      </c>
      <c r="AA18" s="19">
        <f t="shared" si="28"/>
        <v>0</v>
      </c>
    </row>
    <row r="19" spans="1:28">
      <c r="B19" s="18" t="s">
        <v>28</v>
      </c>
      <c r="C19" s="19">
        <v>2768</v>
      </c>
      <c r="D19" s="31">
        <v>58211</v>
      </c>
      <c r="E19" s="21">
        <v>63822</v>
      </c>
      <c r="F19" s="33">
        <v>69434</v>
      </c>
      <c r="G19" s="23"/>
      <c r="H19" s="24">
        <v>4.5</v>
      </c>
      <c r="I19" s="19">
        <f>+H19*G19*E19</f>
        <v>0</v>
      </c>
      <c r="J19" s="19">
        <f t="shared" si="12"/>
        <v>0</v>
      </c>
      <c r="K19" s="25">
        <f t="shared" si="13"/>
        <v>0</v>
      </c>
      <c r="L19" s="24">
        <v>12</v>
      </c>
      <c r="M19" s="19">
        <f>+L19*G19*E19</f>
        <v>0</v>
      </c>
      <c r="N19" s="19">
        <f t="shared" si="14"/>
        <v>0</v>
      </c>
      <c r="O19" s="25">
        <f t="shared" si="25"/>
        <v>0</v>
      </c>
      <c r="P19" s="24">
        <v>12</v>
      </c>
      <c r="Q19" s="19">
        <f>+P19*G19*E19</f>
        <v>0</v>
      </c>
      <c r="R19" s="19">
        <f t="shared" si="16"/>
        <v>0</v>
      </c>
      <c r="S19" s="25">
        <f t="shared" si="26"/>
        <v>0</v>
      </c>
      <c r="T19" s="24">
        <v>7.5</v>
      </c>
      <c r="U19" s="19">
        <f>+T19*G19*E19</f>
        <v>0</v>
      </c>
      <c r="V19" s="19">
        <f t="shared" si="18"/>
        <v>0</v>
      </c>
      <c r="W19" s="25">
        <f t="shared" si="27"/>
        <v>0</v>
      </c>
      <c r="X19" s="1"/>
      <c r="Y19" s="19">
        <f>+U19+Q19+M19+I19</f>
        <v>0</v>
      </c>
      <c r="Z19" s="19">
        <f t="shared" si="28"/>
        <v>0</v>
      </c>
      <c r="AA19" s="19">
        <f t="shared" si="28"/>
        <v>0</v>
      </c>
    </row>
    <row r="20" spans="1:28">
      <c r="B20" s="11" t="s">
        <v>29</v>
      </c>
      <c r="C20" s="12"/>
      <c r="D20" s="13"/>
      <c r="E20" s="14"/>
      <c r="F20" s="15"/>
      <c r="G20" s="12"/>
      <c r="H20" s="16"/>
      <c r="I20" s="17">
        <f>+I21+I22</f>
        <v>0</v>
      </c>
      <c r="J20" s="17">
        <f t="shared" ref="J20:K20" si="29">+J21+J22</f>
        <v>0</v>
      </c>
      <c r="K20" s="17">
        <f t="shared" si="29"/>
        <v>0</v>
      </c>
      <c r="L20" s="16"/>
      <c r="M20" s="17">
        <f>+M21+M22</f>
        <v>0</v>
      </c>
      <c r="N20" s="17">
        <f t="shared" ref="N20:O20" si="30">+N21+N22</f>
        <v>0</v>
      </c>
      <c r="O20" s="17">
        <f t="shared" si="30"/>
        <v>0</v>
      </c>
      <c r="P20" s="16"/>
      <c r="Q20" s="17">
        <f>+Q21+Q22</f>
        <v>0</v>
      </c>
      <c r="R20" s="17">
        <f t="shared" ref="R20:S20" si="31">+R21+R22</f>
        <v>0</v>
      </c>
      <c r="S20" s="17">
        <f t="shared" si="31"/>
        <v>0</v>
      </c>
      <c r="T20" s="16"/>
      <c r="U20" s="17">
        <f>+U21+U22</f>
        <v>0</v>
      </c>
      <c r="V20" s="17">
        <f t="shared" ref="V20:W20" si="32">+V21+V22</f>
        <v>0</v>
      </c>
      <c r="W20" s="17">
        <f t="shared" si="32"/>
        <v>0</v>
      </c>
      <c r="X20" s="1"/>
      <c r="Y20" s="17">
        <f>+Y21+Y22</f>
        <v>0</v>
      </c>
      <c r="Z20" s="17">
        <f t="shared" ref="Z20:AA20" si="33">+Z21+Z22</f>
        <v>0</v>
      </c>
      <c r="AA20" s="17">
        <f t="shared" si="33"/>
        <v>0</v>
      </c>
    </row>
    <row r="21" spans="1:28">
      <c r="B21" s="18" t="s">
        <v>30</v>
      </c>
      <c r="C21" s="19">
        <v>12528</v>
      </c>
      <c r="D21" s="31">
        <f>+'[1]Cifras Contrato DPM'!$C$34</f>
        <v>2873.08</v>
      </c>
      <c r="E21" s="21">
        <f>+'[1]Cifras Contrato DPM'!$E$34</f>
        <v>4148.3618749999996</v>
      </c>
      <c r="F21" s="33">
        <f>+'[1]Cifras Contrato DPM'!$D$34</f>
        <v>5270.9299999999994</v>
      </c>
      <c r="G21" s="23"/>
      <c r="H21" s="24">
        <v>4.5</v>
      </c>
      <c r="I21" s="19">
        <f>+H21*G21*E21</f>
        <v>0</v>
      </c>
      <c r="J21" s="19">
        <f t="shared" si="12"/>
        <v>0</v>
      </c>
      <c r="K21" s="25">
        <f t="shared" si="13"/>
        <v>0</v>
      </c>
      <c r="L21" s="24">
        <v>12</v>
      </c>
      <c r="M21" s="19">
        <f>+L21*G21*E21</f>
        <v>0</v>
      </c>
      <c r="N21" s="19">
        <f t="shared" si="14"/>
        <v>0</v>
      </c>
      <c r="O21" s="25">
        <f t="shared" ref="O21:O22" si="34">+M21+N21</f>
        <v>0</v>
      </c>
      <c r="P21" s="24">
        <v>12</v>
      </c>
      <c r="Q21" s="19">
        <f>+P21*G21*E21</f>
        <v>0</v>
      </c>
      <c r="R21" s="19">
        <f t="shared" si="16"/>
        <v>0</v>
      </c>
      <c r="S21" s="25">
        <f t="shared" ref="S21:S22" si="35">+Q21+R21</f>
        <v>0</v>
      </c>
      <c r="T21" s="24">
        <v>7.5</v>
      </c>
      <c r="U21" s="19">
        <f>+T21*G21*E21</f>
        <v>0</v>
      </c>
      <c r="V21" s="19">
        <f t="shared" si="18"/>
        <v>0</v>
      </c>
      <c r="W21" s="25">
        <f t="shared" ref="W21:W22" si="36">+U21+V21</f>
        <v>0</v>
      </c>
      <c r="X21" s="1"/>
      <c r="Y21" s="19">
        <f>+U21+Q21+M21+I21</f>
        <v>0</v>
      </c>
      <c r="Z21" s="19">
        <f t="shared" ref="Z21:Z22" si="37">+Y21*19%</f>
        <v>0</v>
      </c>
      <c r="AA21" s="25">
        <f t="shared" ref="AA21:AA22" si="38">+Y21+Z21</f>
        <v>0</v>
      </c>
    </row>
    <row r="22" spans="1:28">
      <c r="B22" s="18" t="s">
        <v>31</v>
      </c>
      <c r="C22" s="19">
        <v>5095</v>
      </c>
      <c r="D22" s="31">
        <f>+'[1]Cifras Contrato DPM'!$C$35</f>
        <v>26225.243246861643</v>
      </c>
      <c r="E22" s="21">
        <f>+'[1]Cifras Contrato DPM'!$E$35</f>
        <v>30391.799374999999</v>
      </c>
      <c r="F22" s="33">
        <f>+'[1]Cifras Contrato DPM'!$D$35</f>
        <v>37474.815000000002</v>
      </c>
      <c r="G22" s="23"/>
      <c r="H22" s="24">
        <v>4.5</v>
      </c>
      <c r="I22" s="19">
        <f>+H22*G22*E22</f>
        <v>0</v>
      </c>
      <c r="J22" s="19">
        <f t="shared" si="12"/>
        <v>0</v>
      </c>
      <c r="K22" s="25">
        <f t="shared" si="13"/>
        <v>0</v>
      </c>
      <c r="L22" s="24">
        <v>12</v>
      </c>
      <c r="M22" s="19">
        <f>+L22*G22*E22</f>
        <v>0</v>
      </c>
      <c r="N22" s="19">
        <f t="shared" si="14"/>
        <v>0</v>
      </c>
      <c r="O22" s="25">
        <f t="shared" si="34"/>
        <v>0</v>
      </c>
      <c r="P22" s="24">
        <v>12</v>
      </c>
      <c r="Q22" s="19">
        <f>+P22*G22*E22</f>
        <v>0</v>
      </c>
      <c r="R22" s="19">
        <f t="shared" si="16"/>
        <v>0</v>
      </c>
      <c r="S22" s="25">
        <f t="shared" si="35"/>
        <v>0</v>
      </c>
      <c r="T22" s="24">
        <v>7.5</v>
      </c>
      <c r="U22" s="19">
        <f>+T22*G22*E22</f>
        <v>0</v>
      </c>
      <c r="V22" s="19">
        <f t="shared" si="18"/>
        <v>0</v>
      </c>
      <c r="W22" s="25">
        <f t="shared" si="36"/>
        <v>0</v>
      </c>
      <c r="X22" s="1"/>
      <c r="Y22" s="19">
        <f>+U22+Q22+M22+I22</f>
        <v>0</v>
      </c>
      <c r="Z22" s="19">
        <f t="shared" si="37"/>
        <v>0</v>
      </c>
      <c r="AA22" s="25">
        <f t="shared" si="38"/>
        <v>0</v>
      </c>
    </row>
    <row r="23" spans="1:28" s="39" customFormat="1" ht="15.5">
      <c r="A23" s="34"/>
      <c r="B23" s="35" t="s">
        <v>32</v>
      </c>
      <c r="C23" s="35"/>
      <c r="D23" s="36"/>
      <c r="E23" s="35"/>
      <c r="F23" s="37"/>
      <c r="G23" s="38"/>
      <c r="I23" s="40">
        <f>+I6+I15+I20</f>
        <v>0</v>
      </c>
      <c r="J23" s="40">
        <f t="shared" ref="J23:K23" si="39">+J6+J15+J20</f>
        <v>0</v>
      </c>
      <c r="K23" s="40">
        <f t="shared" si="39"/>
        <v>0</v>
      </c>
      <c r="M23" s="40">
        <f>+M6+M15+M20</f>
        <v>0</v>
      </c>
      <c r="N23" s="40">
        <f t="shared" ref="N23:O23" si="40">+N6+N15+N20</f>
        <v>0</v>
      </c>
      <c r="O23" s="40">
        <f t="shared" si="40"/>
        <v>0</v>
      </c>
      <c r="Q23" s="40">
        <f>+Q6+Q15+Q20</f>
        <v>0</v>
      </c>
      <c r="R23" s="40">
        <f t="shared" ref="R23:S23" si="41">+R6+R15+R20</f>
        <v>0</v>
      </c>
      <c r="S23" s="40">
        <f t="shared" si="41"/>
        <v>0</v>
      </c>
      <c r="U23" s="40">
        <f>+U6+U15+U20</f>
        <v>0</v>
      </c>
      <c r="V23" s="40">
        <f t="shared" ref="V23:W23" si="42">+V6+V15+V20</f>
        <v>0</v>
      </c>
      <c r="W23" s="40">
        <f t="shared" si="42"/>
        <v>0</v>
      </c>
      <c r="X23" s="34"/>
      <c r="Y23" s="41">
        <f>+Y6+Y15+Y20</f>
        <v>0</v>
      </c>
      <c r="Z23" s="41">
        <f t="shared" ref="Z23:AA23" si="43">+Z6+Z15+Z20</f>
        <v>0</v>
      </c>
      <c r="AA23" s="41">
        <f t="shared" si="43"/>
        <v>0</v>
      </c>
      <c r="AB23" s="34"/>
    </row>
    <row r="24" spans="1:28" s="1" customFormat="1">
      <c r="C24" s="2"/>
      <c r="D24" s="3"/>
      <c r="F24" s="4"/>
      <c r="H24" s="42"/>
      <c r="I24" s="43"/>
      <c r="J24" s="43"/>
      <c r="K24" s="43"/>
      <c r="L24" s="42"/>
      <c r="M24" s="43"/>
      <c r="N24" s="43"/>
      <c r="O24" s="43"/>
      <c r="P24" s="42"/>
      <c r="Q24" s="43"/>
      <c r="R24" s="43"/>
      <c r="S24" s="43"/>
      <c r="T24" s="42"/>
      <c r="U24" s="43"/>
      <c r="V24" s="43"/>
      <c r="W24" s="43"/>
      <c r="Y24" s="58"/>
    </row>
    <row r="25" spans="1:28" s="1" customFormat="1">
      <c r="C25" s="2"/>
      <c r="D25" s="3"/>
      <c r="E25" s="44"/>
      <c r="F25" s="4"/>
      <c r="I25" s="45"/>
      <c r="J25" s="45"/>
      <c r="K25" s="45"/>
      <c r="M25" s="45"/>
      <c r="N25" s="45"/>
      <c r="O25" s="45"/>
      <c r="U25" s="45"/>
      <c r="V25" s="45"/>
      <c r="W25" s="45"/>
      <c r="Y25" s="45"/>
      <c r="Z25" s="45"/>
      <c r="AA25" s="45"/>
    </row>
    <row r="26" spans="1:28" s="1" customFormat="1">
      <c r="C26" s="2"/>
      <c r="D26" s="3"/>
      <c r="E26" s="44"/>
      <c r="F26" s="4"/>
    </row>
    <row r="27" spans="1:28" s="1" customFormat="1">
      <c r="C27" s="2"/>
      <c r="D27" s="3"/>
      <c r="F27" s="4"/>
      <c r="I27" s="46"/>
      <c r="J27" s="46"/>
      <c r="K27" s="46"/>
      <c r="L27" s="46"/>
      <c r="M27" s="46"/>
      <c r="N27" s="46"/>
      <c r="O27" s="46"/>
      <c r="P27" s="46"/>
      <c r="Q27" s="46"/>
      <c r="R27" s="46"/>
      <c r="S27" s="46"/>
      <c r="T27" s="46"/>
      <c r="U27" s="46"/>
      <c r="V27" s="46"/>
      <c r="W27" s="46"/>
      <c r="X27" s="46"/>
      <c r="Y27" s="46"/>
      <c r="Z27" s="46"/>
      <c r="AA27" s="46"/>
    </row>
    <row r="28" spans="1:28" s="1" customFormat="1">
      <c r="C28" s="2"/>
      <c r="D28" s="3"/>
      <c r="F28" s="4"/>
      <c r="I28" s="2"/>
      <c r="J28" s="2"/>
      <c r="K28" s="2"/>
    </row>
    <row r="29" spans="1:28" ht="21" customHeight="1">
      <c r="B29" s="1"/>
      <c r="C29" s="65" t="s">
        <v>33</v>
      </c>
      <c r="D29" s="65"/>
      <c r="E29" s="65"/>
      <c r="F29" s="65"/>
      <c r="G29" s="1"/>
      <c r="H29" s="1"/>
      <c r="I29" s="1"/>
      <c r="J29" s="1"/>
      <c r="K29" s="1"/>
      <c r="L29" s="1"/>
      <c r="M29" s="1"/>
      <c r="N29" s="1"/>
      <c r="O29" s="1"/>
      <c r="P29" s="1"/>
      <c r="Q29" s="1"/>
      <c r="R29" s="1"/>
      <c r="S29" s="1"/>
      <c r="T29" s="1"/>
      <c r="U29" s="1"/>
      <c r="V29" s="1"/>
      <c r="W29" s="1"/>
      <c r="X29" s="1"/>
      <c r="Y29" s="1"/>
      <c r="Z29" s="1"/>
      <c r="AA29" s="1"/>
    </row>
    <row r="30" spans="1:28" ht="21" customHeight="1">
      <c r="B30" s="1"/>
      <c r="C30" s="7" t="s">
        <v>34</v>
      </c>
      <c r="D30" s="7" t="s">
        <v>12</v>
      </c>
      <c r="E30" s="7" t="s">
        <v>13</v>
      </c>
      <c r="F30" s="7" t="s">
        <v>14</v>
      </c>
      <c r="G30" s="1"/>
      <c r="H30" s="1"/>
      <c r="I30" s="1"/>
      <c r="J30" s="1"/>
      <c r="K30" s="1"/>
      <c r="L30" s="1"/>
      <c r="M30" s="1"/>
      <c r="N30" s="1"/>
      <c r="O30" s="1"/>
      <c r="P30" s="1"/>
      <c r="Q30" s="1"/>
      <c r="R30" s="1"/>
      <c r="S30" s="1"/>
      <c r="T30" s="1"/>
      <c r="U30" s="1"/>
      <c r="V30" s="1"/>
      <c r="W30" s="1"/>
      <c r="X30" s="1"/>
      <c r="Y30" s="1"/>
      <c r="Z30" s="1"/>
      <c r="AA30" s="1"/>
    </row>
    <row r="31" spans="1:28" ht="14.5" customHeight="1">
      <c r="B31" s="1"/>
      <c r="C31" s="47">
        <v>2023</v>
      </c>
      <c r="D31" s="48">
        <v>4026735507</v>
      </c>
      <c r="E31" s="19">
        <v>765079746</v>
      </c>
      <c r="F31" s="49">
        <v>4791815253</v>
      </c>
      <c r="G31" s="1"/>
      <c r="H31" s="1"/>
      <c r="I31" s="1"/>
      <c r="J31" s="1"/>
      <c r="K31" s="1"/>
      <c r="L31" s="1"/>
      <c r="M31" s="1"/>
      <c r="N31" s="1"/>
      <c r="O31" s="1"/>
      <c r="P31" s="1"/>
      <c r="Q31" s="1"/>
      <c r="R31" s="1"/>
      <c r="S31" s="1"/>
      <c r="T31" s="1"/>
      <c r="U31" s="1"/>
      <c r="V31" s="1"/>
      <c r="W31" s="1"/>
      <c r="X31" s="1"/>
      <c r="Y31" s="1"/>
      <c r="Z31" s="1"/>
      <c r="AA31" s="1"/>
    </row>
    <row r="32" spans="1:28" ht="14.5" customHeight="1">
      <c r="B32" s="1"/>
      <c r="C32" s="47">
        <v>2024</v>
      </c>
      <c r="D32" s="48">
        <v>10737961353</v>
      </c>
      <c r="E32" s="19">
        <v>2040212657</v>
      </c>
      <c r="F32" s="49">
        <v>12778174010</v>
      </c>
      <c r="G32" s="1"/>
      <c r="H32" s="1"/>
      <c r="I32" s="1"/>
      <c r="J32" s="1"/>
      <c r="K32" s="1"/>
      <c r="L32" s="1"/>
      <c r="M32" s="1"/>
      <c r="N32" s="1"/>
      <c r="O32" s="1"/>
      <c r="P32" s="1"/>
      <c r="Q32" s="1"/>
      <c r="R32" s="1"/>
      <c r="S32" s="1"/>
      <c r="T32" s="1"/>
      <c r="U32" s="1"/>
      <c r="V32" s="1"/>
      <c r="W32" s="1"/>
      <c r="X32" s="1"/>
      <c r="Y32" s="1"/>
      <c r="Z32" s="1"/>
      <c r="AA32" s="1"/>
    </row>
    <row r="33" spans="2:27" ht="14.5" customHeight="1">
      <c r="B33" s="1"/>
      <c r="C33" s="47">
        <v>2025</v>
      </c>
      <c r="D33" s="48">
        <v>10737961353</v>
      </c>
      <c r="E33" s="19">
        <v>2040212657</v>
      </c>
      <c r="F33" s="49">
        <v>12778174010</v>
      </c>
      <c r="G33" s="1"/>
      <c r="H33" s="1"/>
      <c r="I33" s="1"/>
      <c r="J33" s="1"/>
      <c r="K33" s="1"/>
      <c r="L33" s="1"/>
      <c r="M33" s="1"/>
      <c r="N33" s="1"/>
      <c r="O33" s="1"/>
      <c r="P33" s="1"/>
      <c r="Q33" s="1"/>
      <c r="R33" s="1"/>
      <c r="S33" s="1"/>
      <c r="T33" s="1"/>
      <c r="U33" s="1"/>
      <c r="V33" s="1"/>
      <c r="W33" s="1"/>
      <c r="X33" s="1"/>
      <c r="Y33" s="1"/>
      <c r="Z33" s="1"/>
      <c r="AA33" s="1"/>
    </row>
    <row r="34" spans="2:27">
      <c r="B34" s="1"/>
      <c r="C34" s="47">
        <v>2026</v>
      </c>
      <c r="D34" s="48">
        <v>6711225844</v>
      </c>
      <c r="E34" s="19">
        <v>1275132911</v>
      </c>
      <c r="F34" s="49">
        <v>7986358755</v>
      </c>
      <c r="G34" s="1"/>
      <c r="H34" s="1"/>
      <c r="I34" s="1"/>
      <c r="J34" s="1"/>
      <c r="K34" s="1"/>
      <c r="L34" s="1"/>
      <c r="M34" s="1"/>
      <c r="N34" s="1"/>
      <c r="O34" s="1"/>
      <c r="P34" s="1"/>
      <c r="Q34" s="1"/>
      <c r="R34" s="1"/>
      <c r="S34" s="1"/>
      <c r="T34" s="1"/>
      <c r="U34" s="1"/>
      <c r="V34" s="1"/>
      <c r="W34" s="1"/>
      <c r="X34" s="1"/>
      <c r="Y34" s="1"/>
      <c r="Z34" s="1"/>
      <c r="AA34" s="1"/>
    </row>
    <row r="35" spans="2:27">
      <c r="B35" s="1"/>
      <c r="C35" s="50" t="s">
        <v>35</v>
      </c>
      <c r="D35" s="51">
        <f>+D31+D32+D33+D34</f>
        <v>32213884057</v>
      </c>
      <c r="E35" s="52">
        <f t="shared" ref="E35:F35" si="44">+E31+E32+E33+E34</f>
        <v>6120637971</v>
      </c>
      <c r="F35" s="53">
        <f t="shared" si="44"/>
        <v>38334522028</v>
      </c>
      <c r="G35" s="1"/>
      <c r="H35" s="1"/>
      <c r="I35" s="1"/>
      <c r="J35" s="1"/>
      <c r="K35" s="1"/>
      <c r="L35" s="1"/>
      <c r="M35" s="1"/>
      <c r="N35" s="1"/>
      <c r="O35" s="1"/>
      <c r="P35" s="1"/>
      <c r="Q35" s="1"/>
      <c r="R35" s="1"/>
      <c r="S35" s="1"/>
      <c r="T35" s="1"/>
      <c r="U35" s="1"/>
      <c r="V35" s="1"/>
      <c r="W35" s="1"/>
      <c r="X35" s="1"/>
      <c r="Y35" s="1"/>
      <c r="Z35" s="1"/>
      <c r="AA35" s="1"/>
    </row>
    <row r="36" spans="2:27" s="1" customFormat="1">
      <c r="C36" s="2"/>
      <c r="D36" s="3"/>
      <c r="F36" s="4"/>
    </row>
    <row r="37" spans="2:27" s="1" customFormat="1">
      <c r="C37" s="2"/>
      <c r="D37" s="3"/>
      <c r="F37" s="4"/>
    </row>
    <row r="38" spans="2:27" s="54" customFormat="1" ht="35.15" customHeight="1">
      <c r="B38" s="61" t="s">
        <v>36</v>
      </c>
      <c r="C38" s="61"/>
      <c r="D38" s="61"/>
      <c r="E38" s="61"/>
      <c r="F38" s="61"/>
      <c r="G38" s="61"/>
      <c r="H38" s="61"/>
    </row>
    <row r="39" spans="2:27" s="54" customFormat="1" ht="34.5" customHeight="1">
      <c r="B39" s="59" t="s">
        <v>37</v>
      </c>
      <c r="C39" s="60"/>
      <c r="D39" s="60"/>
      <c r="E39" s="60"/>
      <c r="F39" s="60"/>
      <c r="G39" s="60"/>
      <c r="H39" s="60"/>
    </row>
    <row r="40" spans="2:27" s="54" customFormat="1" ht="39.65" customHeight="1">
      <c r="B40" s="66" t="s">
        <v>58</v>
      </c>
      <c r="C40" s="66"/>
      <c r="D40" s="66"/>
      <c r="E40" s="66"/>
      <c r="F40" s="66"/>
      <c r="G40" s="66"/>
      <c r="H40" s="66"/>
    </row>
    <row r="41" spans="2:27" s="54" customFormat="1" ht="39" customHeight="1">
      <c r="B41" s="66" t="s">
        <v>56</v>
      </c>
      <c r="C41" s="66"/>
      <c r="D41" s="66"/>
      <c r="E41" s="66"/>
      <c r="F41" s="66"/>
      <c r="G41" s="66"/>
      <c r="H41" s="66"/>
    </row>
    <row r="42" spans="2:27" s="54" customFormat="1" ht="22.5" customHeight="1">
      <c r="B42" s="61" t="s">
        <v>55</v>
      </c>
      <c r="C42" s="60"/>
      <c r="D42" s="60"/>
      <c r="E42" s="60"/>
      <c r="F42" s="60"/>
      <c r="G42" s="60"/>
      <c r="H42" s="60"/>
    </row>
    <row r="43" spans="2:27" s="54" customFormat="1" ht="33.65" customHeight="1">
      <c r="B43" s="61" t="s">
        <v>57</v>
      </c>
      <c r="C43" s="61"/>
      <c r="D43" s="61"/>
      <c r="E43" s="61"/>
      <c r="F43" s="61"/>
      <c r="G43" s="61"/>
      <c r="H43" s="61"/>
    </row>
    <row r="44" spans="2:27" s="54" customFormat="1" ht="39.65" customHeight="1">
      <c r="B44" s="61" t="s">
        <v>38</v>
      </c>
      <c r="C44" s="61"/>
      <c r="D44" s="61"/>
      <c r="E44" s="61"/>
      <c r="F44" s="61"/>
      <c r="G44" s="61"/>
      <c r="H44" s="61"/>
    </row>
    <row r="45" spans="2:27" s="54" customFormat="1" ht="30.65" customHeight="1">
      <c r="B45" s="67" t="s">
        <v>39</v>
      </c>
      <c r="C45" s="67"/>
      <c r="D45" s="67"/>
      <c r="E45" s="67"/>
      <c r="F45" s="67"/>
      <c r="G45" s="67"/>
      <c r="H45" s="67"/>
    </row>
    <row r="46" spans="2:27" s="54" customFormat="1" ht="30" customHeight="1">
      <c r="B46" s="60" t="s">
        <v>40</v>
      </c>
      <c r="C46" s="61"/>
      <c r="D46" s="61"/>
      <c r="E46" s="61"/>
      <c r="F46" s="61"/>
      <c r="G46" s="61"/>
      <c r="H46" s="61"/>
    </row>
    <row r="47" spans="2:27" s="54" customFormat="1" ht="47.15" customHeight="1">
      <c r="B47" s="60" t="s">
        <v>41</v>
      </c>
      <c r="C47" s="61"/>
      <c r="D47" s="61"/>
      <c r="E47" s="61"/>
      <c r="F47" s="61"/>
      <c r="G47" s="61"/>
      <c r="H47" s="61"/>
    </row>
    <row r="48" spans="2:27" s="54" customFormat="1" ht="37.5" customHeight="1">
      <c r="B48" s="60" t="s">
        <v>42</v>
      </c>
      <c r="C48" s="60"/>
      <c r="D48" s="60"/>
      <c r="E48" s="60"/>
      <c r="F48" s="60"/>
      <c r="G48" s="60"/>
      <c r="H48" s="60"/>
    </row>
    <row r="49" spans="2:8" s="54" customFormat="1" ht="31" customHeight="1">
      <c r="B49" s="60" t="s">
        <v>43</v>
      </c>
      <c r="C49" s="60"/>
      <c r="D49" s="60"/>
      <c r="E49" s="60"/>
      <c r="F49" s="60"/>
      <c r="G49" s="60"/>
      <c r="H49" s="60"/>
    </row>
    <row r="50" spans="2:8" s="54" customFormat="1" ht="36" customHeight="1">
      <c r="B50" s="61" t="s">
        <v>44</v>
      </c>
      <c r="C50" s="61"/>
      <c r="D50" s="61"/>
      <c r="E50" s="61"/>
      <c r="F50" s="61"/>
      <c r="G50" s="61"/>
      <c r="H50" s="61"/>
    </row>
    <row r="51" spans="2:8" s="54" customFormat="1" ht="38.15" customHeight="1">
      <c r="B51" s="61" t="s">
        <v>45</v>
      </c>
      <c r="C51" s="61"/>
      <c r="D51" s="61"/>
      <c r="E51" s="61"/>
      <c r="F51" s="61"/>
      <c r="G51" s="61"/>
      <c r="H51" s="61"/>
    </row>
    <row r="52" spans="2:8" s="54" customFormat="1" ht="31" customHeight="1">
      <c r="B52" s="62" t="s">
        <v>46</v>
      </c>
      <c r="C52" s="63"/>
      <c r="D52" s="63"/>
      <c r="E52" s="63"/>
      <c r="F52" s="63"/>
      <c r="G52" s="63"/>
      <c r="H52" s="63"/>
    </row>
    <row r="53" spans="2:8" s="54" customFormat="1" ht="52" customHeight="1">
      <c r="B53" s="61" t="s">
        <v>47</v>
      </c>
      <c r="C53" s="61"/>
      <c r="D53" s="61"/>
      <c r="E53" s="61"/>
      <c r="F53" s="61"/>
      <c r="G53" s="61"/>
      <c r="H53" s="61"/>
    </row>
    <row r="54" spans="2:8" s="54" customFormat="1" ht="59.15" customHeight="1">
      <c r="B54" s="59" t="s">
        <v>48</v>
      </c>
      <c r="C54" s="59"/>
      <c r="D54" s="59"/>
      <c r="E54" s="59"/>
      <c r="F54" s="59"/>
      <c r="G54" s="59"/>
      <c r="H54" s="59"/>
    </row>
    <row r="55" spans="2:8" s="54" customFormat="1" ht="49" customHeight="1">
      <c r="B55" s="64" t="s">
        <v>49</v>
      </c>
      <c r="C55" s="64"/>
      <c r="D55" s="64"/>
      <c r="E55" s="64"/>
      <c r="F55" s="64"/>
      <c r="G55" s="64"/>
      <c r="H55" s="64"/>
    </row>
    <row r="56" spans="2:8" s="54" customFormat="1" ht="42.65" customHeight="1">
      <c r="B56" s="59" t="s">
        <v>50</v>
      </c>
      <c r="C56" s="59"/>
      <c r="D56" s="59"/>
      <c r="E56" s="59"/>
      <c r="F56" s="59"/>
      <c r="G56" s="59"/>
      <c r="H56" s="59"/>
    </row>
    <row r="57" spans="2:8" s="54" customFormat="1" ht="47.15" customHeight="1">
      <c r="B57" s="59" t="s">
        <v>51</v>
      </c>
      <c r="C57" s="59"/>
      <c r="D57" s="59"/>
      <c r="E57" s="59"/>
      <c r="F57" s="59"/>
      <c r="G57" s="59"/>
      <c r="H57" s="59"/>
    </row>
    <row r="58" spans="2:8" s="54" customFormat="1" ht="32.5" customHeight="1">
      <c r="B58" s="59" t="s">
        <v>52</v>
      </c>
      <c r="C58" s="59"/>
      <c r="D58" s="59"/>
      <c r="E58" s="59"/>
      <c r="F58" s="59"/>
      <c r="G58" s="59"/>
      <c r="H58" s="59"/>
    </row>
    <row r="59" spans="2:8" s="54" customFormat="1" ht="36" customHeight="1">
      <c r="B59" s="59" t="s">
        <v>53</v>
      </c>
      <c r="C59" s="59"/>
      <c r="D59" s="59"/>
      <c r="E59" s="59"/>
      <c r="F59" s="59"/>
      <c r="G59" s="59"/>
      <c r="H59" s="59"/>
    </row>
    <row r="60" spans="2:8" s="54" customFormat="1" ht="41.5" customHeight="1">
      <c r="B60" s="59" t="s">
        <v>54</v>
      </c>
      <c r="C60" s="59"/>
      <c r="D60" s="59"/>
      <c r="E60" s="59"/>
      <c r="F60" s="59"/>
      <c r="G60" s="59"/>
      <c r="H60" s="59"/>
    </row>
    <row r="61" spans="2:8" s="1" customFormat="1">
      <c r="C61" s="2"/>
      <c r="D61" s="3"/>
      <c r="F61" s="4"/>
    </row>
    <row r="62" spans="2:8" s="1" customFormat="1" hidden="1">
      <c r="C62" s="2"/>
      <c r="D62" s="3"/>
      <c r="F62" s="4"/>
    </row>
  </sheetData>
  <mergeCells count="30">
    <mergeCell ref="Y4:AA4"/>
    <mergeCell ref="B2:G3"/>
    <mergeCell ref="H4:K4"/>
    <mergeCell ref="L4:O4"/>
    <mergeCell ref="P4:S4"/>
    <mergeCell ref="T4:W4"/>
    <mergeCell ref="B48:H48"/>
    <mergeCell ref="C29:F29"/>
    <mergeCell ref="B38:H38"/>
    <mergeCell ref="B39:H39"/>
    <mergeCell ref="B40:H40"/>
    <mergeCell ref="B41:H41"/>
    <mergeCell ref="B42:H42"/>
    <mergeCell ref="B43:H43"/>
    <mergeCell ref="B44:H44"/>
    <mergeCell ref="B45:H45"/>
    <mergeCell ref="B46:H46"/>
    <mergeCell ref="B47:H47"/>
    <mergeCell ref="B60:H60"/>
    <mergeCell ref="B49:H49"/>
    <mergeCell ref="B50:H50"/>
    <mergeCell ref="B51:H51"/>
    <mergeCell ref="B52:H52"/>
    <mergeCell ref="B53:H53"/>
    <mergeCell ref="B54:H54"/>
    <mergeCell ref="B55:H55"/>
    <mergeCell ref="B56:H56"/>
    <mergeCell ref="B57:H57"/>
    <mergeCell ref="B58:H58"/>
    <mergeCell ref="B59:H59"/>
  </mergeCells>
  <pageMargins left="0.7" right="0.7" top="0.75" bottom="0.75" header="0.3" footer="0.3"/>
  <pageSetup orientation="portrait" r:id="rId1"/>
  <headerFooter>
    <oddFooter>&amp;C_x000D_&amp;1#&amp;"Calibri"&amp;10&amp;K000000 DOCUMENTO DE USO INTERNO</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803AB336490BC4BA98EDE3797AB3E99" ma:contentTypeVersion="4" ma:contentTypeDescription="Crear nuevo documento." ma:contentTypeScope="" ma:versionID="08d665858f0d4475f5175a7c7cf1baee">
  <xsd:schema xmlns:xsd="http://www.w3.org/2001/XMLSchema" xmlns:xs="http://www.w3.org/2001/XMLSchema" xmlns:p="http://schemas.microsoft.com/office/2006/metadata/properties" xmlns:ns2="1a6c6317-3194-4412-af4f-e4b52205be6b" xmlns:ns3="7c08faed-86f4-4d59-ae5f-03a874d4c613" targetNamespace="http://schemas.microsoft.com/office/2006/metadata/properties" ma:root="true" ma:fieldsID="62e3371f22c9cae32d156f958807ab31" ns2:_="" ns3:_="">
    <xsd:import namespace="1a6c6317-3194-4412-af4f-e4b52205be6b"/>
    <xsd:import namespace="7c08faed-86f4-4d59-ae5f-03a874d4c61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6c6317-3194-4412-af4f-e4b52205be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08faed-86f4-4d59-ae5f-03a874d4c61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616F6D-3B10-4504-A889-FD849F98F42D}">
  <ds:schemaRefs>
    <ds:schemaRef ds:uri="http://www.w3.org/XML/1998/namespace"/>
    <ds:schemaRef ds:uri="7c08faed-86f4-4d59-ae5f-03a874d4c613"/>
    <ds:schemaRef ds:uri="http://purl.org/dc/term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1a6c6317-3194-4412-af4f-e4b52205be6b"/>
  </ds:schemaRefs>
</ds:datastoreItem>
</file>

<file path=customXml/itemProps2.xml><?xml version="1.0" encoding="utf-8"?>
<ds:datastoreItem xmlns:ds="http://schemas.openxmlformats.org/officeDocument/2006/customXml" ds:itemID="{2E4BBE78-84F3-41BE-9766-6D90366C04D4}">
  <ds:schemaRefs>
    <ds:schemaRef ds:uri="http://schemas.microsoft.com/sharepoint/v3/contenttype/forms"/>
  </ds:schemaRefs>
</ds:datastoreItem>
</file>

<file path=customXml/itemProps3.xml><?xml version="1.0" encoding="utf-8"?>
<ds:datastoreItem xmlns:ds="http://schemas.openxmlformats.org/officeDocument/2006/customXml" ds:itemID="{84A5C2AA-3C5B-4197-A530-AD61DEDDDC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6c6317-3194-4412-af4f-e4b52205be6b"/>
    <ds:schemaRef ds:uri="7c08faed-86f4-4d59-ae5f-03a874d4c6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de propuesta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PATRICIA MARTINEZ MENDOZA</dc:creator>
  <cp:lastModifiedBy>ANA  MARIA  OSPINA</cp:lastModifiedBy>
  <dcterms:created xsi:type="dcterms:W3CDTF">2022-11-29T20:14:18Z</dcterms:created>
  <dcterms:modified xsi:type="dcterms:W3CDTF">2022-12-20T21:55:00Z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0x010100F803AB336490BC4BA98EDE3797AB3E99</vt:lpwstr>
  </property>
  <property fmtid="{D5CDD505-2E9C-101B-9397-08002B2CF9AE}" pid="3" name="MSIP_Label_1f9f3886-688c-41ec-beb5-f6c446299e5f_Enabled">
    <vt:lpwstr>true</vt:lpwstr>
  </property>
  <property fmtid="{D5CDD505-2E9C-101B-9397-08002B2CF9AE}" pid="4" name="MSIP_Label_1f9f3886-688c-41ec-beb5-f6c446299e5f_SetDate">
    <vt:lpwstr>2022-12-20T21:54:10Z</vt:lpwstr>
  </property>
  <property fmtid="{D5CDD505-2E9C-101B-9397-08002B2CF9AE}" pid="5" name="MSIP_Label_1f9f3886-688c-41ec-beb5-f6c446299e5f_Method">
    <vt:lpwstr>Standard</vt:lpwstr>
  </property>
  <property fmtid="{D5CDD505-2E9C-101B-9397-08002B2CF9AE}" pid="6" name="MSIP_Label_1f9f3886-688c-41ec-beb5-f6c446299e5f_Name">
    <vt:lpwstr>Interno - Acceso abierto (No Cifrado)</vt:lpwstr>
  </property>
  <property fmtid="{D5CDD505-2E9C-101B-9397-08002B2CF9AE}" pid="7" name="MSIP_Label_1f9f3886-688c-41ec-beb5-f6c446299e5f_SiteId">
    <vt:lpwstr>73e84937-70de-4ceb-8f14-b8f9ab356f6e</vt:lpwstr>
  </property>
  <property fmtid="{D5CDD505-2E9C-101B-9397-08002B2CF9AE}" pid="8" name="MSIP_Label_1f9f3886-688c-41ec-beb5-f6c446299e5f_ActionId">
    <vt:lpwstr>455342a0-6f52-4723-99a8-e98ed28588af</vt:lpwstr>
  </property>
  <property fmtid="{D5CDD505-2E9C-101B-9397-08002B2CF9AE}" pid="9" name="MSIP_Label_1f9f3886-688c-41ec-beb5-f6c446299e5f_ContentBits">
    <vt:lpwstr>2</vt:lpwstr>
  </property>
</Properties>
</file>