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aprevisora-my.sharepoint.com/personal/tania_estupinan_ext_previsora_gov_co/Documents/G. Contratatación/1.PROCESOS ASIGNADOS/INVITACIÓN CERRADA/ANEXOS INVITACIÓN CERRADA/"/>
    </mc:Choice>
  </mc:AlternateContent>
  <xr:revisionPtr revIDLastSave="0" documentId="8_{CA0E0547-9C80-446E-A35C-5BB4C13418FB}" xr6:coauthVersionLast="47" xr6:coauthVersionMax="47" xr10:uidLastSave="{00000000-0000-0000-0000-000000000000}"/>
  <bookViews>
    <workbookView xWindow="-110" yWindow="-110" windowWidth="19420" windowHeight="11500" firstSheet="2" activeTab="2" xr2:uid="{69B1856F-3D92-4FC5-8D5E-6935984A9C1C}"/>
  </bookViews>
  <sheets>
    <sheet name=" FORMATO PROPUESTA ECÓNOMICA " sheetId="1" r:id="rId1"/>
    <sheet name="FORMATO PUNTAJE ADICIONAL" sheetId="2" r:id="rId2"/>
    <sheet name="FORMATO ESPECIFICACIONES TECNIC"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4" i="2" l="1"/>
  <c r="D9" i="2"/>
  <c r="D11" i="2"/>
  <c r="D13" i="2"/>
  <c r="D10" i="2"/>
  <c r="D12" i="2"/>
  <c r="G3" i="1"/>
  <c r="E8" i="1" l="1"/>
  <c r="F8" i="1" s="1"/>
  <c r="E7" i="1"/>
  <c r="F7" i="1" s="1"/>
  <c r="G8" i="1" l="1"/>
  <c r="G7" i="1"/>
  <c r="G9" i="1" l="1"/>
</calcChain>
</file>

<file path=xl/sharedStrings.xml><?xml version="1.0" encoding="utf-8"?>
<sst xmlns="http://schemas.openxmlformats.org/spreadsheetml/2006/main" count="62" uniqueCount="54">
  <si>
    <r>
      <t xml:space="preserve">FORMATO DE PRESENTACIÓN - FACTOR ECONÓMICO
</t>
    </r>
    <r>
      <rPr>
        <b/>
        <sz val="12"/>
        <color theme="8"/>
        <rFont val="Calibri Light"/>
        <family val="2"/>
      </rPr>
      <t xml:space="preserve">(MÁX. </t>
    </r>
    <r>
      <rPr>
        <b/>
        <sz val="12"/>
        <color theme="4"/>
        <rFont val="Calibri Light"/>
        <family val="2"/>
      </rPr>
      <t>247,5</t>
    </r>
    <r>
      <rPr>
        <b/>
        <sz val="12"/>
        <color theme="8"/>
        <rFont val="Calibri Light"/>
        <family val="2"/>
      </rPr>
      <t xml:space="preserve"> PUNTOS)</t>
    </r>
  </si>
  <si>
    <t>Invitación cerrada N° 001 - 2026</t>
  </si>
  <si>
    <t xml:space="preserve">TOTAL INVITACIÓN CERRADA INCLUIDO IVA: </t>
  </si>
  <si>
    <r>
      <rPr>
        <b/>
        <sz val="11"/>
        <color theme="4"/>
        <rFont val="Aptos Narrow"/>
        <family val="2"/>
        <scheme val="minor"/>
      </rPr>
      <t>NOTA:</t>
    </r>
    <r>
      <rPr>
        <sz val="11"/>
        <color theme="4"/>
        <rFont val="Aptos Narrow"/>
        <family val="2"/>
        <scheme val="minor"/>
      </rPr>
      <t xml:space="preserve"> </t>
    </r>
    <r>
      <rPr>
        <sz val="11"/>
        <color theme="1"/>
        <rFont val="Aptos Narrow"/>
        <family val="2"/>
        <scheme val="minor"/>
      </rPr>
      <t xml:space="preserve">
</t>
    </r>
    <r>
      <rPr>
        <sz val="11"/>
        <color theme="4"/>
        <rFont val="Aptos Narrow"/>
        <family val="2"/>
        <scheme val="minor"/>
      </rPr>
      <t>1.</t>
    </r>
    <r>
      <rPr>
        <sz val="11"/>
        <color theme="1"/>
        <rFont val="Aptos Narrow"/>
        <family val="2"/>
        <scheme val="minor"/>
      </rPr>
      <t xml:space="preserve"> El oferente no podrá superar el valor presupuestado para la contratación
</t>
    </r>
    <r>
      <rPr>
        <sz val="11"/>
        <color theme="4"/>
        <rFont val="Aptos Narrow"/>
        <family val="2"/>
        <scheme val="minor"/>
      </rPr>
      <t>2.</t>
    </r>
    <r>
      <rPr>
        <sz val="11"/>
        <color theme="1"/>
        <rFont val="Aptos Narrow"/>
        <family val="2"/>
        <scheme val="minor"/>
      </rPr>
      <t xml:space="preserve"> Todos los valores son en pesos colombianos
</t>
    </r>
    <r>
      <rPr>
        <sz val="11"/>
        <color theme="4"/>
        <rFont val="Aptos Narrow"/>
        <family val="2"/>
        <scheme val="minor"/>
      </rPr>
      <t>3</t>
    </r>
    <r>
      <rPr>
        <sz val="11"/>
        <color theme="1"/>
        <rFont val="Aptos Narrow"/>
        <family val="2"/>
        <scheme val="minor"/>
      </rPr>
      <t xml:space="preserve">. Solo debe agregar los costos correspondientes a administración, los demás valores se calculan automáticamente
</t>
    </r>
  </si>
  <si>
    <t>MONTO TARJETAS DE REGALO</t>
  </si>
  <si>
    <t>Cantidad solicitada</t>
  </si>
  <si>
    <t>Costo administración
(Si aplica)</t>
  </si>
  <si>
    <t>Total costo administración</t>
  </si>
  <si>
    <t>Total IVA  Costo administración</t>
  </si>
  <si>
    <t>Totales</t>
  </si>
  <si>
    <t>Costo unitario Expedición</t>
  </si>
  <si>
    <t>Costo unitario activación</t>
  </si>
  <si>
    <t>VALOR TOTAL OFERTA</t>
  </si>
  <si>
    <r>
      <t xml:space="preserve">FORMATO DE PRESENTACIÓN - FACTOR TÉCNICO
(MÁX. </t>
    </r>
    <r>
      <rPr>
        <b/>
        <sz val="18"/>
        <color theme="4"/>
        <rFont val="Calibri Light"/>
        <family val="2"/>
      </rPr>
      <t>600</t>
    </r>
    <r>
      <rPr>
        <b/>
        <sz val="18"/>
        <color theme="8"/>
        <rFont val="Calibri Light"/>
        <family val="2"/>
      </rPr>
      <t xml:space="preserve"> PUNTOS)</t>
    </r>
  </si>
  <si>
    <t>Todos los servicios y requerimientos descritos en el presente anexo son de obligatorio cumplimiento para la prestación del servicio, las propuestas que no cumplan con la totalidad de los requerimientos, no se tendrán en cuenta en el proceso de selección, por lo tanto, no serán calificadas.</t>
  </si>
  <si>
    <r>
      <t>LOS OFERENTES</t>
    </r>
    <r>
      <rPr>
        <sz val="11"/>
        <color theme="1"/>
        <rFont val="Calibri"/>
        <family val="2"/>
      </rPr>
      <t xml:space="preserve"> aceptan íntegramente las condiciones y obligaciones establecidas en esta invitación, la cual formará parte integral del contrato a celebrar.</t>
    </r>
  </si>
  <si>
    <t>El Oferente deberá tener en cuenta las condiciones técnicas básicas obligatorias del servicio descritas a continuación, las cuales serán de estricto cumplimiento con el fin de llevar a buen término el objeto a contratar.</t>
  </si>
  <si>
    <r>
      <t xml:space="preserve">Por favor marque con una </t>
    </r>
    <r>
      <rPr>
        <b/>
        <sz val="11"/>
        <color theme="4"/>
        <rFont val="Aptos Narrow"/>
        <family val="2"/>
        <scheme val="minor"/>
      </rPr>
      <t xml:space="preserve">X </t>
    </r>
    <r>
      <rPr>
        <sz val="11"/>
        <color theme="1"/>
        <rFont val="Aptos Narrow"/>
        <family val="2"/>
        <scheme val="minor"/>
      </rPr>
      <t>si cumple o no cumple con el ítem que se describe a continuación.</t>
    </r>
  </si>
  <si>
    <t>ITEM</t>
  </si>
  <si>
    <t>CUMPLE</t>
  </si>
  <si>
    <t>Puntos</t>
  </si>
  <si>
    <t>NOTA</t>
  </si>
  <si>
    <t>SI</t>
  </si>
  <si>
    <t>NO</t>
  </si>
  <si>
    <r>
      <rPr>
        <b/>
        <i/>
        <sz val="11"/>
        <color theme="1"/>
        <rFont val="Aptos Narrow"/>
        <family val="2"/>
        <scheme val="minor"/>
      </rPr>
      <t>Modalidad Física y virtual:</t>
    </r>
    <r>
      <rPr>
        <sz val="11"/>
        <color theme="1"/>
        <rFont val="Aptos Narrow"/>
        <family val="2"/>
        <scheme val="minor"/>
      </rPr>
      <t xml:space="preserve">  Se priorizará a la opción que ofrezca Billetera Virtual (E-Card) además de la tarjeta física. La capacidad de que el cliente use su incentivo desde el celular es crítica para la transformación del servicio.</t>
    </r>
  </si>
  <si>
    <t>x</t>
  </si>
  <si>
    <r>
      <rPr>
        <b/>
        <i/>
        <sz val="11"/>
        <color theme="1"/>
        <rFont val="Aptos Narrow"/>
        <family val="2"/>
        <scheme val="minor"/>
      </rPr>
      <t>Vigencia del Incentivo:</t>
    </r>
    <r>
      <rPr>
        <sz val="11"/>
        <color theme="1"/>
        <rFont val="Aptos Narrow"/>
        <family val="2"/>
        <scheme val="minor"/>
      </rPr>
      <t xml:space="preserve"> Se otorgará el máximo puntaje a las ofertas que garanticen una vigencia de 24 meses o superior. Ofertas con vigencias cortas (ej. 12 meses) serán penalizadas, ya que limitan la experiencia del usuario final</t>
    </r>
  </si>
  <si>
    <t>Vigencia total:</t>
  </si>
  <si>
    <r>
      <rPr>
        <b/>
        <i/>
        <sz val="11"/>
        <color theme="1"/>
        <rFont val="Aptos Narrow"/>
        <family val="2"/>
        <scheme val="minor"/>
      </rPr>
      <t>Libertad de Uso y Red</t>
    </r>
    <r>
      <rPr>
        <sz val="11"/>
        <color theme="1"/>
        <rFont val="Aptos Narrow"/>
        <family val="2"/>
        <scheme val="minor"/>
      </rPr>
      <t>: Se calificará mejor a las redes "Abiertas" (Franquicias Visa/Mastercard) que permiten compras en cualquier establecimiento excluyendo juegos de ocio, frente a redes "Cerradas" que limitan al cliente a comercios específicos.</t>
    </r>
  </si>
  <si>
    <r>
      <rPr>
        <b/>
        <i/>
        <sz val="11"/>
        <color theme="1"/>
        <rFont val="Aptos Narrow"/>
        <family val="2"/>
        <scheme val="minor"/>
      </rPr>
      <t>Canales de Contacto y Soporte para Usuarios:</t>
    </r>
    <r>
      <rPr>
        <sz val="11"/>
        <color theme="1"/>
        <rFont val="Aptos Narrow"/>
        <family val="2"/>
        <scheme val="minor"/>
      </rPr>
      <t xml:space="preserve"> Se otorgará máximo puntaje a las ofertas que garanticen el soporte operativo a través de canales de contacto efectivos. (Asesor, Call Center, WS, entre otros) para los clientes finales y/o usuarios de la tarjetas</t>
    </r>
  </si>
  <si>
    <t>Describa los canales:</t>
  </si>
  <si>
    <r>
      <rPr>
        <b/>
        <i/>
        <sz val="11"/>
        <color theme="1"/>
        <rFont val="Aptos Narrow"/>
        <family val="2"/>
        <scheme val="minor"/>
      </rPr>
      <t>Garantía</t>
    </r>
    <r>
      <rPr>
        <sz val="11"/>
        <color theme="1"/>
        <rFont val="Aptos Narrow"/>
        <family val="2"/>
        <scheme val="minor"/>
      </rPr>
      <t>: Se otorgará el máximo puntaje para el oferente que garantice la reposición inmediata o máximo 2 días hábiles ante fallas o pérdidas</t>
    </r>
  </si>
  <si>
    <t>TOTAL PUNTOS</t>
  </si>
  <si>
    <t xml:space="preserve">OBJETO: “Adquisición de tarjetas de regalo físicas y/o virtuales, las cuales estarán destinadas a la fidelización, retención, experiencia y reconocimiento de clientes finales de La Previsora S.A”. </t>
  </si>
  <si>
    <t xml:space="preserve">3.3. Condiciones y especificaciones mínimas para la adquisición de las tarjetas de regalo.  </t>
  </si>
  <si>
    <t>SÍ / NO</t>
  </si>
  <si>
    <t>3.3.1.</t>
  </si>
  <si>
    <t>3.3.2.</t>
  </si>
  <si>
    <t>3.3.3.</t>
  </si>
  <si>
    <t>3.3.4.</t>
  </si>
  <si>
    <t>3.3.5.</t>
  </si>
  <si>
    <t>3.3.6.</t>
  </si>
  <si>
    <t>3.3.7</t>
  </si>
  <si>
    <t>3.3.8</t>
  </si>
  <si>
    <t>3.3.9.</t>
  </si>
  <si>
    <t>3.3.10.</t>
  </si>
  <si>
    <t>3.3.11.</t>
  </si>
  <si>
    <t>3.3.12.</t>
  </si>
  <si>
    <t>3.3.13.</t>
  </si>
  <si>
    <t>__________________________________________________________________________</t>
  </si>
  <si>
    <t>NOMBRE EMPRESA</t>
  </si>
  <si>
    <t>NOMBRE REPRESENTANTE LEGAL</t>
  </si>
  <si>
    <t>FIRMA REPRESENTANTE LEGAL</t>
  </si>
  <si>
    <t>"ANEXO No.04 FORMATO ESPECIFICACIONES TÉCNICAS MÍNIMAS.
INVITACIÓN CERRADA No. 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</si>
</sst>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1" formatCode="_-* #,##0_-;\-* #,##0_-;_-* &quot;-&quot;_-;_-@_-"/>
    <numFmt numFmtId="44" formatCode="_-&quot;$&quot;\ * #,##0.00_-;\-&quot;$&quot;\ * #,##0.00_-;_-&quot;$&quot;\ * &quot;-&quot;??_-;_-@_-"/>
  </numFmts>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8"/>
      <name val="Calibri Light"/>
      <family val="2"/>
    </font>
    <font>
      <b/>
      <sz val="18"/>
      <color theme="8"/>
      <name val="Calibri Light"/>
      <family val="2"/>
    </font>
    <font>
      <sz val="11"/>
      <color theme="8"/>
      <name val="Aptos Narrow"/>
      <family val="2"/>
      <scheme val="minor"/>
    </font>
    <font>
      <sz val="11"/>
      <color rgb="FF000000"/>
      <name val="Calibri"/>
      <family val="2"/>
    </font>
    <font>
      <sz val="12"/>
      <color rgb="FF000000"/>
      <name val="Calibri"/>
      <family val="2"/>
    </font>
    <font>
      <sz val="12"/>
      <color theme="1"/>
      <name val="Aptos Narrow"/>
      <family val="2"/>
      <scheme val="minor"/>
    </font>
    <font>
      <b/>
      <sz val="12"/>
      <color theme="0"/>
      <name val="Aptos Narrow"/>
      <family val="2"/>
      <scheme val="minor"/>
    </font>
    <font>
      <b/>
      <sz val="12"/>
      <color theme="1"/>
      <name val="Aptos Narrow"/>
      <family val="2"/>
      <scheme val="minor"/>
    </font>
    <font>
      <b/>
      <sz val="14"/>
      <color theme="8"/>
      <name val="Calibri Light"/>
      <family val="2"/>
    </font>
    <font>
      <sz val="11"/>
      <color theme="1"/>
      <name val="Calibri"/>
      <family val="2"/>
    </font>
    <font>
      <b/>
      <sz val="11"/>
      <color theme="1"/>
      <name val="Calibri"/>
      <family val="2"/>
    </font>
    <font>
      <b/>
      <sz val="12"/>
      <color theme="8"/>
      <name val="Calibri Light"/>
      <family val="2"/>
    </font>
    <font>
      <b/>
      <sz val="12"/>
      <color theme="4"/>
      <name val="Calibri Light"/>
      <family val="2"/>
    </font>
    <font>
      <sz val="11"/>
      <color theme="4"/>
      <name val="Aptos Narrow"/>
      <family val="2"/>
      <scheme val="minor"/>
    </font>
    <font>
      <b/>
      <sz val="11"/>
      <color theme="4"/>
      <name val="Aptos Narrow"/>
      <family val="2"/>
      <scheme val="minor"/>
    </font>
    <font>
      <b/>
      <sz val="18"/>
      <color theme="4"/>
      <name val="Calibri Light"/>
      <family val="2"/>
    </font>
    <font>
      <b/>
      <i/>
      <sz val="11"/>
      <color theme="1"/>
      <name val="Aptos Narrow"/>
      <family val="2"/>
      <scheme val="minor"/>
    </font>
    <font>
      <b/>
      <sz val="14"/>
      <color theme="0"/>
      <name val="Aptos Narrow"/>
      <family val="2"/>
      <scheme val="minor"/>
    </font>
    <font>
      <b/>
      <sz val="9"/>
      <color theme="1"/>
      <name val="Aptos"/>
      <family val="2"/>
    </font>
    <font>
      <sz val="9"/>
      <color theme="1"/>
      <name val="Aptos"/>
      <family val="2"/>
    </font>
    <font>
      <b/>
      <sz val="28"/>
      <color theme="4"/>
      <name val="Aptos Narrow"/>
      <family val="2"/>
      <scheme val="minor"/>
    </font>
    <font>
      <sz val="11"/>
      <color rgb="FF000000"/>
      <name val="Verdana"/>
      <family val="2"/>
    </font>
    <font>
      <b/>
      <sz val="16"/>
      <color theme="8" tint="-0.249977111117893"/>
      <name val="Aptos Narrow"/>
      <family val="2"/>
      <scheme val="minor"/>
    </font>
    <font>
      <sz val="11"/>
      <color rgb="FF000000"/>
      <name val="Aptos Narrow"/>
      <family val="2"/>
      <scheme val="minor"/>
    </font>
    <font>
      <b/>
      <sz val="11"/>
      <color theme="2"/>
      <name val="Aptos Narrow"/>
      <family val="2"/>
      <scheme val="minor"/>
    </font>
    <font>
      <b/>
      <sz val="11"/>
      <color rgb="FFFFFFFF"/>
      <name val="Aptos Narrow"/>
      <family val="2"/>
      <scheme val="minor"/>
    </font>
    <font>
      <b/>
      <sz val="11"/>
      <name val="Aptos Narrow"/>
      <family val="2"/>
      <scheme val="minor"/>
    </font>
    <font>
      <sz val="11"/>
      <name val="Aptos Narrow"/>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8" tint="-0.249977111117893"/>
        <bgColor rgb="FF000000"/>
      </patternFill>
    </fill>
  </fills>
  <borders count="35">
    <border>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5117038483843"/>
      </right>
      <top style="thin">
        <color theme="8" tint="0.79995117038483843"/>
      </top>
      <bottom style="thin">
        <color theme="8" tint="0.79995117038483843"/>
      </bottom>
      <diagonal/>
    </border>
    <border>
      <left style="thin">
        <color theme="8" tint="0.79995117038483843"/>
      </left>
      <right style="thin">
        <color theme="8" tint="0.79995117038483843"/>
      </right>
      <top style="thin">
        <color theme="8" tint="0.79995117038483843"/>
      </top>
      <bottom style="thin">
        <color theme="8" tint="0.79995117038483843"/>
      </bottom>
      <diagonal/>
    </border>
    <border>
      <left style="thin">
        <color theme="8" tint="0.79998168889431442"/>
      </left>
      <right style="thin">
        <color theme="8" tint="0.79995117038483843"/>
      </right>
      <top style="thin">
        <color theme="8" tint="0.79995117038483843"/>
      </top>
      <bottom style="thin">
        <color theme="8" tint="0.79998168889431442"/>
      </bottom>
      <diagonal/>
    </border>
    <border>
      <left style="thin">
        <color theme="8" tint="0.79995117038483843"/>
      </left>
      <right style="thin">
        <color theme="8" tint="0.79995117038483843"/>
      </right>
      <top style="thin">
        <color theme="8" tint="0.79995117038483843"/>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style="thin">
        <color theme="8" tint="0.79995117038483843"/>
      </right>
      <top/>
      <bottom style="thin">
        <color theme="8" tint="0.79995117038483843"/>
      </bottom>
      <diagonal/>
    </border>
    <border>
      <left style="thin">
        <color theme="8" tint="0.79995117038483843"/>
      </left>
      <right style="thin">
        <color theme="8" tint="0.79995117038483843"/>
      </right>
      <top/>
      <bottom style="thin">
        <color theme="8" tint="0.79995117038483843"/>
      </bottom>
      <diagonal/>
    </border>
    <border>
      <left style="thin">
        <color theme="8" tint="0.79995117038483843"/>
      </left>
      <right style="thin">
        <color theme="8" tint="0.79998168889431442"/>
      </right>
      <top style="thin">
        <color theme="8" tint="0.79995117038483843"/>
      </top>
      <bottom/>
      <diagonal/>
    </border>
    <border>
      <left style="thin">
        <color theme="8" tint="0.79998168889431442"/>
      </left>
      <right/>
      <top style="thin">
        <color theme="8" tint="0.79995117038483843"/>
      </top>
      <bottom style="thin">
        <color theme="8" tint="0.79998168889431442"/>
      </bottom>
      <diagonal/>
    </border>
    <border>
      <left/>
      <right style="thin">
        <color theme="8" tint="0.79998168889431442"/>
      </right>
      <top style="thin">
        <color theme="8" tint="0.79995117038483843"/>
      </top>
      <bottom style="thin">
        <color theme="8" tint="0.79998168889431442"/>
      </bottom>
      <diagonal/>
    </border>
    <border>
      <left style="thin">
        <color theme="8" tint="0.79998168889431442"/>
      </left>
      <right/>
      <top style="thin">
        <color theme="8" tint="0.79995117038483843"/>
      </top>
      <bottom/>
      <diagonal/>
    </border>
    <border>
      <left style="thin">
        <color theme="8" tint="0.79998168889431442"/>
      </left>
      <right style="thin">
        <color theme="8" tint="0.79995117038483843"/>
      </right>
      <top style="thin">
        <color theme="8" tint="0.79995117038483843"/>
      </top>
      <bottom/>
      <diagonal/>
    </border>
    <border>
      <left style="thin">
        <color theme="8" tint="0.79995117038483843"/>
      </left>
      <right style="thin">
        <color theme="8" tint="0.79998168889431442"/>
      </right>
      <top/>
      <bottom style="thin">
        <color theme="8" tint="0.79995117038483843"/>
      </bottom>
      <diagonal/>
    </border>
    <border>
      <left style="thin">
        <color theme="8" tint="0.79998168889431442"/>
      </left>
      <right style="thin">
        <color theme="8" tint="0.79998168889431442"/>
      </right>
      <top style="thin">
        <color theme="8" tint="0.79998168889431442"/>
      </top>
      <bottom style="thin">
        <color theme="8" tint="0.79995117038483843"/>
      </bottom>
      <diagonal/>
    </border>
    <border>
      <left style="thin">
        <color theme="8" tint="0.79998168889431442"/>
      </left>
      <right/>
      <top/>
      <bottom style="thin">
        <color theme="8" tint="0.79995117038483843"/>
      </bottom>
      <diagonal/>
    </border>
    <border>
      <left style="thin">
        <color theme="8" tint="0.79998168889431442"/>
      </left>
      <right style="thin">
        <color theme="8" tint="0.79998168889431442"/>
      </right>
      <top style="thin">
        <color theme="8" tint="0.79995117038483843"/>
      </top>
      <bottom style="thin">
        <color theme="8" tint="0.79995117038483843"/>
      </bottom>
      <diagonal/>
    </border>
    <border>
      <left style="thin">
        <color theme="8" tint="0.79995117038483843"/>
      </left>
      <right/>
      <top style="thin">
        <color theme="8" tint="0.79998168889431442"/>
      </top>
      <bottom style="thin">
        <color theme="8" tint="0.79995117038483843"/>
      </bottom>
      <diagonal/>
    </border>
    <border>
      <left/>
      <right/>
      <top style="thin">
        <color theme="8" tint="0.79998168889431442"/>
      </top>
      <bottom style="thin">
        <color theme="8" tint="0.79995117038483843"/>
      </bottom>
      <diagonal/>
    </border>
    <border>
      <left/>
      <right style="thin">
        <color theme="8" tint="0.79998168889431442"/>
      </right>
      <top style="thin">
        <color theme="8" tint="0.79998168889431442"/>
      </top>
      <bottom style="thin">
        <color theme="8" tint="0.7999511703848384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78">
    <xf numFmtId="0" fontId="0" fillId="0" borderId="0" xfId="0"/>
    <xf numFmtId="0" fontId="0" fillId="0" borderId="0" xfId="0" applyAlignment="1">
      <alignment wrapText="1"/>
    </xf>
    <xf numFmtId="42" fontId="0" fillId="0" borderId="0" xfId="0" applyNumberFormat="1"/>
    <xf numFmtId="0" fontId="9" fillId="0" borderId="0" xfId="0" applyFont="1"/>
    <xf numFmtId="44" fontId="9" fillId="0" borderId="0" xfId="0" applyNumberFormat="1" applyFont="1"/>
    <xf numFmtId="0" fontId="6" fillId="2" borderId="1" xfId="0" applyFont="1" applyFill="1" applyBorder="1" applyAlignment="1">
      <alignment horizontal="center" vertical="center" wrapText="1"/>
    </xf>
    <xf numFmtId="42" fontId="8" fillId="0" borderId="1" xfId="2"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42" fontId="10" fillId="3" borderId="1" xfId="0" applyNumberFormat="1" applyFont="1" applyFill="1" applyBorder="1" applyAlignment="1">
      <alignment horizontal="center" vertical="center"/>
    </xf>
    <xf numFmtId="42" fontId="9" fillId="0" borderId="1" xfId="2" applyFont="1" applyBorder="1" applyAlignment="1">
      <alignment horizontal="center" vertical="center"/>
    </xf>
    <xf numFmtId="42" fontId="4" fillId="4" borderId="0" xfId="2" applyFont="1" applyFill="1" applyAlignment="1">
      <alignment vertical="center" wrapText="1"/>
    </xf>
    <xf numFmtId="42" fontId="9" fillId="0" borderId="1" xfId="2"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17" fillId="0" borderId="0" xfId="0" applyFont="1"/>
    <xf numFmtId="0" fontId="0" fillId="0" borderId="5" xfId="0" applyBorder="1" applyAlignment="1">
      <alignment vertical="center" wrapText="1"/>
    </xf>
    <xf numFmtId="41" fontId="11" fillId="0" borderId="6" xfId="1" applyFont="1" applyBorder="1" applyAlignment="1">
      <alignment vertical="center"/>
    </xf>
    <xf numFmtId="41" fontId="11" fillId="0" borderId="8" xfId="1" applyFont="1" applyBorder="1" applyAlignment="1">
      <alignment vertical="center"/>
    </xf>
    <xf numFmtId="41" fontId="23" fillId="0" borderId="7" xfId="1" applyFont="1" applyBorder="1" applyAlignment="1" applyProtection="1">
      <alignment horizontal="left" vertical="top"/>
      <protection locked="0"/>
    </xf>
    <xf numFmtId="0" fontId="23" fillId="0" borderId="9" xfId="0" applyFont="1" applyBorder="1" applyAlignment="1">
      <alignment vertical="center"/>
    </xf>
    <xf numFmtId="0" fontId="23" fillId="0" borderId="9" xfId="0" applyFont="1" applyBorder="1" applyAlignment="1" applyProtection="1">
      <alignment vertical="top" wrapText="1"/>
      <protection locked="0"/>
    </xf>
    <xf numFmtId="0" fontId="0" fillId="0" borderId="10" xfId="0" applyBorder="1" applyAlignment="1">
      <alignment vertical="center" wrapText="1"/>
    </xf>
    <xf numFmtId="41" fontId="22" fillId="0" borderId="12" xfId="1" applyFont="1" applyBorder="1" applyAlignment="1">
      <alignment vertical="center"/>
    </xf>
    <xf numFmtId="0" fontId="2" fillId="3" borderId="19" xfId="0" applyFont="1" applyFill="1" applyBorder="1" applyAlignment="1">
      <alignment horizontal="center" vertical="center"/>
    </xf>
    <xf numFmtId="41" fontId="21" fillId="3" borderId="21" xfId="0" applyNumberFormat="1" applyFont="1" applyFill="1" applyBorder="1" applyAlignment="1">
      <alignment horizontal="center" vertical="center"/>
    </xf>
    <xf numFmtId="41" fontId="21" fillId="3" borderId="6" xfId="0" applyNumberFormat="1" applyFont="1" applyFill="1" applyBorder="1" applyAlignment="1">
      <alignment horizontal="center" vertical="center"/>
    </xf>
    <xf numFmtId="0" fontId="24" fillId="0" borderId="1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0" fillId="0" borderId="28" xfId="0" applyBorder="1"/>
    <xf numFmtId="0" fontId="0" fillId="0" borderId="30" xfId="0" applyBorder="1"/>
    <xf numFmtId="0" fontId="29" fillId="6" borderId="32" xfId="0" applyFont="1" applyFill="1" applyBorder="1" applyAlignment="1">
      <alignment horizontal="center" vertical="center" wrapText="1"/>
    </xf>
    <xf numFmtId="0" fontId="29" fillId="6" borderId="33" xfId="0" applyFont="1" applyFill="1" applyBorder="1" applyAlignment="1">
      <alignment horizontal="center" vertical="center" wrapText="1"/>
    </xf>
    <xf numFmtId="0" fontId="30" fillId="0" borderId="31" xfId="0" applyFont="1" applyBorder="1" applyAlignment="1">
      <alignment horizontal="center" vertical="center"/>
    </xf>
    <xf numFmtId="0" fontId="7" fillId="0" borderId="0" xfId="0" applyFont="1"/>
    <xf numFmtId="0" fontId="25" fillId="0" borderId="0" xfId="0" applyFont="1"/>
    <xf numFmtId="0" fontId="27" fillId="0" borderId="0" xfId="0" applyFont="1" applyAlignment="1">
      <alignment horizontal="left" wrapText="1"/>
    </xf>
    <xf numFmtId="0" fontId="30" fillId="0" borderId="34" xfId="0" applyFont="1" applyBorder="1" applyAlignment="1">
      <alignment horizontal="center" vertical="center"/>
    </xf>
    <xf numFmtId="0" fontId="0" fillId="0" borderId="34" xfId="0" applyBorder="1"/>
    <xf numFmtId="0" fontId="30" fillId="0" borderId="32" xfId="0" applyFont="1" applyBorder="1" applyAlignment="1">
      <alignment horizontal="center" vertical="center"/>
    </xf>
    <xf numFmtId="0" fontId="31" fillId="0" borderId="31"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4" xfId="0" applyFont="1" applyBorder="1" applyAlignment="1">
      <alignment horizontal="center" vertical="center" wrapText="1"/>
    </xf>
    <xf numFmtId="0" fontId="0" fillId="0" borderId="34" xfId="0" applyBorder="1" applyAlignment="1">
      <alignment horizontal="center" vertical="center"/>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8" fillId="5" borderId="32" xfId="0" applyFont="1" applyFill="1" applyBorder="1" applyAlignment="1">
      <alignment horizontal="left" vertical="center" wrapText="1"/>
    </xf>
    <xf numFmtId="0" fontId="28" fillId="5" borderId="33"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2" fillId="4" borderId="0" xfId="0" applyFont="1" applyFill="1" applyAlignment="1">
      <alignment horizontal="center" vertical="center" wrapText="1"/>
    </xf>
    <xf numFmtId="0" fontId="0" fillId="0" borderId="0" xfId="0" applyAlignment="1">
      <alignment horizontal="left" vertical="top" wrapText="1"/>
    </xf>
    <xf numFmtId="0" fontId="5" fillId="0" borderId="0" xfId="0" applyFont="1" applyAlignment="1">
      <alignment horizontal="center" vertical="center" wrapText="1"/>
    </xf>
    <xf numFmtId="0" fontId="12" fillId="0" borderId="0" xfId="0" applyFont="1" applyAlignment="1">
      <alignment horizontal="center" vertical="top"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cellXfs>
  <cellStyles count="3">
    <cellStyle name="Millares [0]" xfId="1" builtinId="6"/>
    <cellStyle name="Moneda [0]" xfId="2" builtinId="7"/>
    <cellStyle name="Normal" xfId="0" builtinId="0"/>
  </cellStyles>
  <dxfs count="2">
    <dxf>
      <font>
        <color rgb="FF006100"/>
      </font>
      <fill>
        <patternFill>
          <bgColor rgb="FFC6EF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Prevsiora">
      <a:dk1>
        <a:sysClr val="windowText" lastClr="000000"/>
      </a:dk1>
      <a:lt1>
        <a:sysClr val="window" lastClr="FFFFFF"/>
      </a:lt1>
      <a:dk2>
        <a:srgbClr val="000000"/>
      </a:dk2>
      <a:lt2>
        <a:srgbClr val="FFFFFF"/>
      </a:lt2>
      <a:accent1>
        <a:srgbClr val="E32D91"/>
      </a:accent1>
      <a:accent2>
        <a:srgbClr val="C830CC"/>
      </a:accent2>
      <a:accent3>
        <a:srgbClr val="92D050"/>
      </a:accent3>
      <a:accent4>
        <a:srgbClr val="00B050"/>
      </a:accent4>
      <a:accent5>
        <a:srgbClr val="962399"/>
      </a:accent5>
      <a:accent6>
        <a:srgbClr val="92D050"/>
      </a:accent6>
      <a:hlink>
        <a:srgbClr val="92D050"/>
      </a:hlink>
      <a:folHlink>
        <a:srgbClr val="EE81B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7EC9-BC13-4B02-854A-51CD0A81DF6A}">
  <sheetPr>
    <tabColor theme="4"/>
  </sheetPr>
  <dimension ref="A1:I15"/>
  <sheetViews>
    <sheetView showGridLines="0" workbookViewId="0">
      <selection activeCell="D7" sqref="D7"/>
    </sheetView>
  </sheetViews>
  <sheetFormatPr baseColWidth="10" defaultColWidth="11.453125" defaultRowHeight="14.5" x14ac:dyDescent="0.35"/>
  <cols>
    <col min="1" max="1" width="20.26953125" customWidth="1"/>
    <col min="2" max="6" width="15.81640625" customWidth="1"/>
    <col min="7" max="7" width="24" customWidth="1"/>
    <col min="8" max="8" width="6.1796875" customWidth="1"/>
    <col min="9" max="9" width="47.1796875" customWidth="1"/>
  </cols>
  <sheetData>
    <row r="1" spans="1:9" ht="69" customHeight="1" x14ac:dyDescent="0.35">
      <c r="A1" s="59" t="s">
        <v>0</v>
      </c>
      <c r="B1" s="59"/>
      <c r="C1" s="59"/>
      <c r="D1" s="59"/>
      <c r="E1" s="59"/>
      <c r="F1" s="59"/>
      <c r="G1" s="59"/>
      <c r="H1" s="59"/>
      <c r="I1" s="59"/>
    </row>
    <row r="2" spans="1:9" ht="38.5" customHeight="1" x14ac:dyDescent="0.35">
      <c r="A2" s="60" t="s">
        <v>1</v>
      </c>
      <c r="B2" s="60"/>
      <c r="C2" s="60"/>
      <c r="D2" s="60"/>
      <c r="E2" s="60"/>
      <c r="F2" s="60"/>
      <c r="G2" s="60"/>
      <c r="H2" s="60"/>
      <c r="I2" s="60"/>
    </row>
    <row r="3" spans="1:9" ht="47.15" customHeight="1" x14ac:dyDescent="0.35">
      <c r="A3" s="57" t="s">
        <v>2</v>
      </c>
      <c r="B3" s="57"/>
      <c r="C3" s="57"/>
      <c r="D3" s="57"/>
      <c r="E3" s="57"/>
      <c r="F3" s="57"/>
      <c r="G3" s="12">
        <f>155431980</f>
        <v>155431980</v>
      </c>
      <c r="I3" s="58" t="s">
        <v>3</v>
      </c>
    </row>
    <row r="4" spans="1:9" x14ac:dyDescent="0.35">
      <c r="I4" s="58"/>
    </row>
    <row r="5" spans="1:9" ht="35.15" customHeight="1" x14ac:dyDescent="0.35">
      <c r="A5" s="62" t="s">
        <v>4</v>
      </c>
      <c r="B5" s="62" t="s">
        <v>5</v>
      </c>
      <c r="C5" s="61" t="s">
        <v>6</v>
      </c>
      <c r="D5" s="61"/>
      <c r="E5" s="62" t="s">
        <v>7</v>
      </c>
      <c r="F5" s="62" t="s">
        <v>8</v>
      </c>
      <c r="G5" s="62" t="s">
        <v>9</v>
      </c>
      <c r="I5" s="58"/>
    </row>
    <row r="6" spans="1:9" s="1" customFormat="1" ht="43.5" customHeight="1" x14ac:dyDescent="0.35">
      <c r="A6" s="62"/>
      <c r="B6" s="62"/>
      <c r="C6" s="5" t="s">
        <v>10</v>
      </c>
      <c r="D6" s="5" t="s">
        <v>11</v>
      </c>
      <c r="E6" s="62"/>
      <c r="F6" s="62"/>
      <c r="G6" s="62"/>
      <c r="I6" s="58"/>
    </row>
    <row r="7" spans="1:9" s="8" customFormat="1" ht="35.15" customHeight="1" x14ac:dyDescent="0.35">
      <c r="A7" s="6">
        <v>300000</v>
      </c>
      <c r="B7" s="7">
        <v>300</v>
      </c>
      <c r="C7" s="13">
        <v>0</v>
      </c>
      <c r="D7" s="13">
        <v>0</v>
      </c>
      <c r="E7" s="11">
        <f>C7+D7</f>
        <v>0</v>
      </c>
      <c r="F7" s="11">
        <f>E7*19%</f>
        <v>0</v>
      </c>
      <c r="G7" s="11">
        <f>($B$7*A7)+((E7+F7)*$B$7)</f>
        <v>90000000</v>
      </c>
    </row>
    <row r="8" spans="1:9" s="8" customFormat="1" ht="35.15" customHeight="1" x14ac:dyDescent="0.35">
      <c r="A8" s="6">
        <v>250000</v>
      </c>
      <c r="B8" s="7">
        <v>240</v>
      </c>
      <c r="C8" s="13">
        <v>0</v>
      </c>
      <c r="D8" s="13">
        <v>0</v>
      </c>
      <c r="E8" s="11">
        <f>C8+D8</f>
        <v>0</v>
      </c>
      <c r="F8" s="11">
        <f>E8*19%</f>
        <v>0</v>
      </c>
      <c r="G8" s="11">
        <f>($B$8*A8)+((E8+F8)*$B$8)</f>
        <v>60000000</v>
      </c>
    </row>
    <row r="9" spans="1:9" s="9" customFormat="1" ht="38.15" customHeight="1" x14ac:dyDescent="0.35">
      <c r="A9" s="54" t="s">
        <v>12</v>
      </c>
      <c r="B9" s="55"/>
      <c r="C9" s="55"/>
      <c r="D9" s="55"/>
      <c r="E9" s="55"/>
      <c r="F9" s="56"/>
      <c r="G9" s="10">
        <f>G7+G8</f>
        <v>150000000</v>
      </c>
    </row>
    <row r="10" spans="1:9" s="3" customFormat="1" ht="16" x14ac:dyDescent="0.4"/>
    <row r="11" spans="1:9" s="3" customFormat="1" ht="16" x14ac:dyDescent="0.4">
      <c r="G11" s="4"/>
    </row>
    <row r="12" spans="1:9" s="3" customFormat="1" ht="16" x14ac:dyDescent="0.4"/>
    <row r="15" spans="1:9" x14ac:dyDescent="0.35">
      <c r="C15" s="2"/>
    </row>
  </sheetData>
  <sheetProtection algorithmName="SHA-512" hashValue="68KtDSP6/UAzaKh7iv7XJIN24pLp5qPLevhcIiH9fukUAls7EcyQTxqSjw2NTLE9r0e9q23s13dFdvo/hjtHtQ==" saltValue="7Agnep3mBMamSTZeYmmx1w==" spinCount="100000" sheet="1" objects="1" scenarios="1" selectLockedCells="1"/>
  <mergeCells count="11">
    <mergeCell ref="A9:F9"/>
    <mergeCell ref="A3:F3"/>
    <mergeCell ref="I3:I6"/>
    <mergeCell ref="A1:I1"/>
    <mergeCell ref="A2:I2"/>
    <mergeCell ref="C5:D5"/>
    <mergeCell ref="A5:A6"/>
    <mergeCell ref="B5:B6"/>
    <mergeCell ref="E5:E6"/>
    <mergeCell ref="F5:F6"/>
    <mergeCell ref="G5:G6"/>
  </mergeCells>
  <conditionalFormatting sqref="G9">
    <cfRule type="cellIs" dxfId="1" priority="1" operator="greaterThan">
      <formula>$G$3</formula>
    </cfRule>
    <cfRule type="cellIs" dxfId="0" priority="2" operator="lessThanOrEqual">
      <formula>$G$3</formula>
    </cfRule>
  </conditionalFormatting>
  <pageMargins left="0.7" right="0.7" top="0.75" bottom="0.75" header="0.3" footer="0.3"/>
  <headerFooter>
    <oddFooter>&amp;C_x000D_&amp;1#&amp;"Aptos"&amp;10&amp;K000000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35CE-75F4-460F-9D5B-0A5EC8219C9E}">
  <sheetPr>
    <tabColor theme="5"/>
  </sheetPr>
  <dimension ref="A1:E16"/>
  <sheetViews>
    <sheetView showGridLines="0" topLeftCell="A6" zoomScale="80" zoomScaleNormal="80" workbookViewId="0">
      <selection activeCell="B12" sqref="B12"/>
    </sheetView>
  </sheetViews>
  <sheetFormatPr baseColWidth="10" defaultColWidth="11.453125" defaultRowHeight="14.5" x14ac:dyDescent="0.35"/>
  <cols>
    <col min="1" max="1" width="82.81640625" customWidth="1"/>
    <col min="2" max="3" width="6.1796875" customWidth="1"/>
    <col min="4" max="4" width="15" customWidth="1"/>
    <col min="5" max="5" width="30.1796875" customWidth="1"/>
  </cols>
  <sheetData>
    <row r="1" spans="1:5" ht="96.65" customHeight="1" x14ac:dyDescent="0.35">
      <c r="A1" s="59" t="s">
        <v>13</v>
      </c>
      <c r="B1" s="59"/>
      <c r="C1" s="59"/>
      <c r="D1" s="59"/>
      <c r="E1" s="59"/>
    </row>
    <row r="2" spans="1:5" ht="40" customHeight="1" x14ac:dyDescent="0.35">
      <c r="A2" s="60" t="s">
        <v>1</v>
      </c>
      <c r="B2" s="60"/>
      <c r="C2" s="60"/>
      <c r="D2" s="60"/>
      <c r="E2" s="60"/>
    </row>
    <row r="3" spans="1:5" ht="30" customHeight="1" x14ac:dyDescent="0.35">
      <c r="A3" s="65" t="s">
        <v>14</v>
      </c>
      <c r="B3" s="65"/>
      <c r="C3" s="65"/>
      <c r="D3" s="65"/>
      <c r="E3" s="65"/>
    </row>
    <row r="4" spans="1:5" ht="30" customHeight="1" x14ac:dyDescent="0.35">
      <c r="A4" s="66" t="s">
        <v>15</v>
      </c>
      <c r="B4" s="66"/>
      <c r="C4" s="66"/>
      <c r="D4" s="66"/>
      <c r="E4" s="66"/>
    </row>
    <row r="5" spans="1:5" ht="30" customHeight="1" x14ac:dyDescent="0.35">
      <c r="A5" s="63" t="s">
        <v>16</v>
      </c>
      <c r="B5" s="63"/>
      <c r="C5" s="63"/>
      <c r="D5" s="63"/>
      <c r="E5" s="63"/>
    </row>
    <row r="6" spans="1:5" ht="34" customHeight="1" x14ac:dyDescent="0.35">
      <c r="A6" s="64" t="s">
        <v>17</v>
      </c>
      <c r="B6" s="64"/>
      <c r="C6" s="64"/>
      <c r="D6" s="64"/>
      <c r="E6" s="64"/>
    </row>
    <row r="7" spans="1:5" ht="23.5" customHeight="1" x14ac:dyDescent="0.35">
      <c r="A7" s="71" t="s">
        <v>18</v>
      </c>
      <c r="B7" s="67" t="s">
        <v>19</v>
      </c>
      <c r="C7" s="68"/>
      <c r="D7" s="69" t="s">
        <v>20</v>
      </c>
      <c r="E7" s="73" t="s">
        <v>21</v>
      </c>
    </row>
    <row r="8" spans="1:5" ht="17.149999999999999" customHeight="1" x14ac:dyDescent="0.35">
      <c r="A8" s="72"/>
      <c r="B8" s="25" t="s">
        <v>22</v>
      </c>
      <c r="C8" s="25" t="s">
        <v>23</v>
      </c>
      <c r="D8" s="70"/>
      <c r="E8" s="74"/>
    </row>
    <row r="9" spans="1:5" s="14" customFormat="1" ht="51" customHeight="1" x14ac:dyDescent="0.35">
      <c r="A9" s="23" t="s">
        <v>24</v>
      </c>
      <c r="B9" s="28" t="s">
        <v>25</v>
      </c>
      <c r="C9" s="28"/>
      <c r="D9" s="18">
        <f>IF(B9="X",100,0)</f>
        <v>100</v>
      </c>
      <c r="E9" s="24"/>
    </row>
    <row r="10" spans="1:5" s="14" customFormat="1" ht="51" customHeight="1" x14ac:dyDescent="0.35">
      <c r="A10" s="17" t="s">
        <v>26</v>
      </c>
      <c r="B10" s="29" t="s">
        <v>25</v>
      </c>
      <c r="C10" s="29"/>
      <c r="D10" s="18">
        <f>IF(B10="X",150,0)</f>
        <v>150</v>
      </c>
      <c r="E10" s="20" t="s">
        <v>27</v>
      </c>
    </row>
    <row r="11" spans="1:5" s="14" customFormat="1" ht="51" customHeight="1" x14ac:dyDescent="0.35">
      <c r="A11" s="17" t="s">
        <v>28</v>
      </c>
      <c r="B11" s="29" t="s">
        <v>25</v>
      </c>
      <c r="C11" s="29"/>
      <c r="D11" s="19">
        <f>IF(B11="X",200,0)</f>
        <v>200</v>
      </c>
      <c r="E11" s="21"/>
    </row>
    <row r="12" spans="1:5" s="14" customFormat="1" ht="51" customHeight="1" x14ac:dyDescent="0.35">
      <c r="A12" s="17" t="s">
        <v>29</v>
      </c>
      <c r="B12" s="29" t="s">
        <v>25</v>
      </c>
      <c r="C12" s="29"/>
      <c r="D12" s="19">
        <f>IF(B12="X",100,0)</f>
        <v>100</v>
      </c>
      <c r="E12" s="22" t="s">
        <v>30</v>
      </c>
    </row>
    <row r="13" spans="1:5" s="14" customFormat="1" ht="51" customHeight="1" x14ac:dyDescent="0.35">
      <c r="A13" s="17" t="s">
        <v>31</v>
      </c>
      <c r="B13" s="29" t="s">
        <v>25</v>
      </c>
      <c r="C13" s="29"/>
      <c r="D13" s="19">
        <f>IF(B13="X",50,0)</f>
        <v>50</v>
      </c>
      <c r="E13" s="21"/>
    </row>
    <row r="14" spans="1:5" s="15" customFormat="1" ht="25" customHeight="1" x14ac:dyDescent="0.35">
      <c r="A14" s="75" t="s">
        <v>32</v>
      </c>
      <c r="B14" s="76"/>
      <c r="C14" s="77"/>
      <c r="D14" s="26">
        <f>SUM(D9:D13)</f>
        <v>600</v>
      </c>
      <c r="E14" s="27"/>
    </row>
    <row r="15" spans="1:5" x14ac:dyDescent="0.35">
      <c r="B15" s="16"/>
      <c r="C15" s="16"/>
      <c r="D15" s="16"/>
    </row>
    <row r="16" spans="1:5" x14ac:dyDescent="0.35">
      <c r="B16" s="16"/>
      <c r="C16" s="16"/>
      <c r="D16" s="16"/>
    </row>
  </sheetData>
  <sheetProtection algorithmName="SHA-512" hashValue="ozNc/DDVIRkKmCUJeUxyvCbMb937b8WJhYBpyqGfb4VYw2sXrBAhvVJ7Nau2oPBNIxlBRw/Q99FxYuU8X/6EGA==" saltValue="PKN9NbID4JOgUpzmti3qIw==" spinCount="100000" sheet="1" objects="1" scenarios="1" selectLockedCells="1"/>
  <mergeCells count="11">
    <mergeCell ref="B7:C7"/>
    <mergeCell ref="D7:D8"/>
    <mergeCell ref="A7:A8"/>
    <mergeCell ref="E7:E8"/>
    <mergeCell ref="A14:C14"/>
    <mergeCell ref="A5:E5"/>
    <mergeCell ref="A6:E6"/>
    <mergeCell ref="A1:E1"/>
    <mergeCell ref="A2:E2"/>
    <mergeCell ref="A3:E3"/>
    <mergeCell ref="A4:E4"/>
  </mergeCells>
  <pageMargins left="0.7" right="0.7" top="0.75" bottom="0.75" header="0.3" footer="0.3"/>
  <headerFooter>
    <oddFooter>&amp;C_x000D_&amp;1#&amp;"Aptos"&amp;10&amp;K000000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1828-354A-483C-A744-F41A7560554E}">
  <sheetPr>
    <tabColor theme="4" tint="0.39997558519241921"/>
  </sheetPr>
  <dimension ref="B3:D40"/>
  <sheetViews>
    <sheetView tabSelected="1" zoomScale="90" zoomScaleNormal="90" workbookViewId="0">
      <selection activeCell="C6" sqref="C6:D6"/>
    </sheetView>
  </sheetViews>
  <sheetFormatPr baseColWidth="10" defaultColWidth="8.7265625" defaultRowHeight="14.5" x14ac:dyDescent="0.35"/>
  <cols>
    <col min="1" max="1" width="4" customWidth="1"/>
    <col min="2" max="2" width="2.26953125" hidden="1" customWidth="1"/>
    <col min="3" max="3" width="55.81640625" customWidth="1"/>
    <col min="4" max="4" width="14.26953125" customWidth="1"/>
  </cols>
  <sheetData>
    <row r="3" spans="2:4" ht="15" customHeight="1" x14ac:dyDescent="0.35">
      <c r="B3" s="30"/>
      <c r="C3" s="48" t="s">
        <v>53</v>
      </c>
      <c r="D3" s="49"/>
    </row>
    <row r="4" spans="2:4" ht="44.25" customHeight="1" x14ac:dyDescent="0.35">
      <c r="B4" s="31"/>
      <c r="C4" s="50"/>
      <c r="D4" s="51"/>
    </row>
    <row r="6" spans="2:4" ht="48.75" customHeight="1" x14ac:dyDescent="0.35">
      <c r="C6" s="46" t="s">
        <v>33</v>
      </c>
      <c r="D6" s="47"/>
    </row>
    <row r="7" spans="2:4" ht="14.5" customHeight="1" x14ac:dyDescent="0.35">
      <c r="C7" s="52" t="s">
        <v>34</v>
      </c>
      <c r="D7" s="32" t="s">
        <v>19</v>
      </c>
    </row>
    <row r="8" spans="2:4" ht="20.149999999999999" customHeight="1" x14ac:dyDescent="0.35">
      <c r="C8" s="53"/>
      <c r="D8" s="33" t="s">
        <v>35</v>
      </c>
    </row>
    <row r="9" spans="2:4" x14ac:dyDescent="0.35">
      <c r="C9" s="41" t="s">
        <v>36</v>
      </c>
      <c r="D9" s="34"/>
    </row>
    <row r="10" spans="2:4" x14ac:dyDescent="0.35">
      <c r="C10" s="42" t="s">
        <v>37</v>
      </c>
      <c r="D10" s="34"/>
    </row>
    <row r="11" spans="2:4" x14ac:dyDescent="0.35">
      <c r="C11" s="43" t="s">
        <v>38</v>
      </c>
      <c r="D11" s="40"/>
    </row>
    <row r="12" spans="2:4" x14ac:dyDescent="0.35">
      <c r="C12" s="44" t="s">
        <v>39</v>
      </c>
      <c r="D12" s="38"/>
    </row>
    <row r="13" spans="2:4" x14ac:dyDescent="0.35">
      <c r="C13" s="44" t="s">
        <v>40</v>
      </c>
      <c r="D13" s="38"/>
    </row>
    <row r="14" spans="2:4" x14ac:dyDescent="0.35">
      <c r="C14" s="44" t="s">
        <v>41</v>
      </c>
      <c r="D14" s="38"/>
    </row>
    <row r="15" spans="2:4" x14ac:dyDescent="0.35">
      <c r="C15" s="44" t="s">
        <v>42</v>
      </c>
      <c r="D15" s="38"/>
    </row>
    <row r="16" spans="2:4" x14ac:dyDescent="0.35">
      <c r="C16" s="45" t="s">
        <v>43</v>
      </c>
      <c r="D16" s="38"/>
    </row>
    <row r="17" spans="3:4" x14ac:dyDescent="0.35">
      <c r="C17" s="44" t="s">
        <v>44</v>
      </c>
      <c r="D17" s="38"/>
    </row>
    <row r="18" spans="3:4" x14ac:dyDescent="0.35">
      <c r="C18" s="45" t="s">
        <v>45</v>
      </c>
      <c r="D18" s="39"/>
    </row>
    <row r="19" spans="3:4" x14ac:dyDescent="0.35">
      <c r="C19" s="45" t="s">
        <v>46</v>
      </c>
      <c r="D19" s="39"/>
    </row>
    <row r="20" spans="3:4" x14ac:dyDescent="0.35">
      <c r="C20" s="45" t="s">
        <v>47</v>
      </c>
      <c r="D20" s="39"/>
    </row>
    <row r="21" spans="3:4" ht="15" customHeight="1" x14ac:dyDescent="0.35">
      <c r="C21" s="45" t="s">
        <v>48</v>
      </c>
      <c r="D21" s="39"/>
    </row>
    <row r="22" spans="3:4" ht="15" customHeight="1" x14ac:dyDescent="0.35">
      <c r="C22" s="15"/>
    </row>
    <row r="23" spans="3:4" ht="15" customHeight="1" x14ac:dyDescent="0.35">
      <c r="C23" s="15"/>
    </row>
    <row r="24" spans="3:4" ht="15" customHeight="1" x14ac:dyDescent="0.35">
      <c r="C24" s="15"/>
    </row>
    <row r="25" spans="3:4" ht="15" customHeight="1" x14ac:dyDescent="0.35">
      <c r="C25" s="15"/>
    </row>
    <row r="26" spans="3:4" ht="15" customHeight="1" x14ac:dyDescent="0.35">
      <c r="C26" s="15"/>
    </row>
    <row r="27" spans="3:4" ht="15" customHeight="1" x14ac:dyDescent="0.35">
      <c r="C27" s="15"/>
    </row>
    <row r="29" spans="3:4" x14ac:dyDescent="0.35">
      <c r="C29" s="35" t="s">
        <v>49</v>
      </c>
    </row>
    <row r="30" spans="3:4" x14ac:dyDescent="0.35">
      <c r="C30" s="37" t="s">
        <v>50</v>
      </c>
    </row>
    <row r="31" spans="3:4" x14ac:dyDescent="0.35">
      <c r="C31" s="36"/>
    </row>
    <row r="32" spans="3:4" x14ac:dyDescent="0.35">
      <c r="C32" s="36"/>
    </row>
    <row r="33" spans="3:3" x14ac:dyDescent="0.35">
      <c r="C33" s="36"/>
    </row>
    <row r="34" spans="3:3" x14ac:dyDescent="0.35">
      <c r="C34" s="35" t="s">
        <v>49</v>
      </c>
    </row>
    <row r="35" spans="3:3" x14ac:dyDescent="0.35">
      <c r="C35" s="37" t="s">
        <v>51</v>
      </c>
    </row>
    <row r="36" spans="3:3" x14ac:dyDescent="0.35">
      <c r="C36" s="36"/>
    </row>
    <row r="37" spans="3:3" x14ac:dyDescent="0.35">
      <c r="C37" s="36"/>
    </row>
    <row r="38" spans="3:3" x14ac:dyDescent="0.35">
      <c r="C38" s="36"/>
    </row>
    <row r="39" spans="3:3" x14ac:dyDescent="0.35">
      <c r="C39" s="35" t="s">
        <v>49</v>
      </c>
    </row>
    <row r="40" spans="3:3" x14ac:dyDescent="0.35">
      <c r="C40" s="37" t="s">
        <v>52</v>
      </c>
    </row>
  </sheetData>
  <mergeCells count="3">
    <mergeCell ref="C6:D6"/>
    <mergeCell ref="C3:D4"/>
    <mergeCell ref="C7: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FORMATO PROPUESTA ECÓNOMICA </vt:lpstr>
      <vt:lpstr>FORMATO PUNTAJE ADICIONAL</vt:lpstr>
      <vt:lpstr>FORMATO ESPECIFICACIONES TECNIC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PAOLA ARAGON RAMOS</dc:creator>
  <cp:keywords/>
  <dc:description/>
  <cp:lastModifiedBy>TANIA FERNANDA ESTUPIÑAN</cp:lastModifiedBy>
  <cp:revision/>
  <dcterms:created xsi:type="dcterms:W3CDTF">2026-04-20T18:08:41Z</dcterms:created>
  <dcterms:modified xsi:type="dcterms:W3CDTF">2026-05-07T21:07:54Z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2026-04-20T19:35:24Z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6156398b-1e63-4a82-aca3-3592e5c42c4f</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