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1315" windowHeight="8250"/>
  </bookViews>
  <sheets>
    <sheet name="ANEXO VIGILANCIA HUMANA" sheetId="1" r:id="rId1"/>
    <sheet name="ANEXO MEDIOS TECNOLOGICOS" sheetId="2" r:id="rId2"/>
  </sheets>
  <definedNames>
    <definedName name="_xlnm._FilterDatabase" localSheetId="1" hidden="1">'ANEXO MEDIOS TECNOLOGICOS'!$A$7:$W$58</definedName>
    <definedName name="_xlnm._FilterDatabase" localSheetId="0" hidden="1">'ANEXO VIGILANCIA HUMANA'!$A$6:$P$26</definedName>
  </definedNames>
  <calcPr calcId="145621"/>
</workbook>
</file>

<file path=xl/calcChain.xml><?xml version="1.0" encoding="utf-8"?>
<calcChain xmlns="http://schemas.openxmlformats.org/spreadsheetml/2006/main">
  <c r="AA62" i="2" l="1"/>
  <c r="Z62" i="2"/>
  <c r="AP33" i="1" l="1"/>
  <c r="AO33" i="1"/>
  <c r="W62" i="2"/>
  <c r="T62" i="2"/>
  <c r="Q62" i="2"/>
  <c r="N62" i="2"/>
  <c r="K54" i="2"/>
  <c r="J54" i="2"/>
  <c r="I54" i="2"/>
  <c r="G54" i="2"/>
  <c r="F54" i="2"/>
  <c r="E54" i="2"/>
  <c r="U53" i="2"/>
  <c r="R53" i="2"/>
  <c r="S53" i="2" s="1"/>
  <c r="T53" i="2" s="1"/>
  <c r="O53" i="2"/>
  <c r="L53" i="2"/>
  <c r="M53" i="2" s="1"/>
  <c r="U52" i="2"/>
  <c r="R52" i="2"/>
  <c r="O52" i="2"/>
  <c r="P52" i="2" s="1"/>
  <c r="L52" i="2"/>
  <c r="U51" i="2"/>
  <c r="R51" i="2"/>
  <c r="O51" i="2"/>
  <c r="L51" i="2"/>
  <c r="M51" i="2" s="1"/>
  <c r="U50" i="2"/>
  <c r="R50" i="2"/>
  <c r="O50" i="2"/>
  <c r="P50" i="2" s="1"/>
  <c r="L50" i="2"/>
  <c r="U49" i="2"/>
  <c r="R49" i="2"/>
  <c r="S49" i="2" s="1"/>
  <c r="T49" i="2" s="1"/>
  <c r="O49" i="2"/>
  <c r="L49" i="2"/>
  <c r="M49" i="2" s="1"/>
  <c r="U48" i="2"/>
  <c r="R48" i="2"/>
  <c r="O48" i="2"/>
  <c r="P48" i="2" s="1"/>
  <c r="L48" i="2"/>
  <c r="U47" i="2"/>
  <c r="R47" i="2"/>
  <c r="S47" i="2" s="1"/>
  <c r="T47" i="2" s="1"/>
  <c r="O47" i="2"/>
  <c r="L47" i="2"/>
  <c r="M47" i="2" s="1"/>
  <c r="U46" i="2"/>
  <c r="R46" i="2"/>
  <c r="O46" i="2"/>
  <c r="P46" i="2" s="1"/>
  <c r="L46" i="2"/>
  <c r="U45" i="2"/>
  <c r="R45" i="2"/>
  <c r="S45" i="2" s="1"/>
  <c r="T45" i="2" s="1"/>
  <c r="O45" i="2"/>
  <c r="L45" i="2"/>
  <c r="M45" i="2" s="1"/>
  <c r="U44" i="2"/>
  <c r="R44" i="2"/>
  <c r="O44" i="2"/>
  <c r="P44" i="2" s="1"/>
  <c r="L44" i="2"/>
  <c r="U43" i="2"/>
  <c r="R43" i="2"/>
  <c r="O43" i="2"/>
  <c r="L43" i="2"/>
  <c r="M43" i="2" s="1"/>
  <c r="U42" i="2"/>
  <c r="R42" i="2"/>
  <c r="O42" i="2"/>
  <c r="P42" i="2" s="1"/>
  <c r="L42" i="2"/>
  <c r="U41" i="2"/>
  <c r="R41" i="2"/>
  <c r="S41" i="2" s="1"/>
  <c r="T41" i="2" s="1"/>
  <c r="O41" i="2"/>
  <c r="L41" i="2"/>
  <c r="M41" i="2" s="1"/>
  <c r="U40" i="2"/>
  <c r="R40" i="2"/>
  <c r="O40" i="2"/>
  <c r="P40" i="2" s="1"/>
  <c r="L40" i="2"/>
  <c r="U39" i="2"/>
  <c r="R39" i="2"/>
  <c r="S39" i="2" s="1"/>
  <c r="T39" i="2" s="1"/>
  <c r="O39" i="2"/>
  <c r="L39" i="2"/>
  <c r="M39" i="2" s="1"/>
  <c r="U38" i="2"/>
  <c r="R38" i="2"/>
  <c r="O38" i="2"/>
  <c r="P38" i="2" s="1"/>
  <c r="L38" i="2"/>
  <c r="U37" i="2"/>
  <c r="R37" i="2"/>
  <c r="S37" i="2" s="1"/>
  <c r="T37" i="2" s="1"/>
  <c r="O37" i="2"/>
  <c r="L37" i="2"/>
  <c r="M37" i="2" s="1"/>
  <c r="U36" i="2"/>
  <c r="R36" i="2"/>
  <c r="O36" i="2"/>
  <c r="P36" i="2" s="1"/>
  <c r="L36" i="2"/>
  <c r="U35" i="2"/>
  <c r="R35" i="2"/>
  <c r="S35" i="2" s="1"/>
  <c r="T35" i="2" s="1"/>
  <c r="O35" i="2"/>
  <c r="L35" i="2"/>
  <c r="M35" i="2" s="1"/>
  <c r="U34" i="2"/>
  <c r="R34" i="2"/>
  <c r="O34" i="2"/>
  <c r="P34" i="2" s="1"/>
  <c r="L34" i="2"/>
  <c r="U33" i="2"/>
  <c r="R33" i="2"/>
  <c r="S33" i="2" s="1"/>
  <c r="T33" i="2" s="1"/>
  <c r="O33" i="2"/>
  <c r="L33" i="2"/>
  <c r="M33" i="2" s="1"/>
  <c r="U32" i="2"/>
  <c r="R32" i="2"/>
  <c r="O32" i="2"/>
  <c r="P32" i="2" s="1"/>
  <c r="L32" i="2"/>
  <c r="U31" i="2"/>
  <c r="R31" i="2"/>
  <c r="S31" i="2" s="1"/>
  <c r="T31" i="2" s="1"/>
  <c r="O31" i="2"/>
  <c r="L31" i="2"/>
  <c r="M31" i="2" s="1"/>
  <c r="U30" i="2"/>
  <c r="R30" i="2"/>
  <c r="O30" i="2"/>
  <c r="P30" i="2" s="1"/>
  <c r="L30" i="2"/>
  <c r="U29" i="2"/>
  <c r="R29" i="2"/>
  <c r="S29" i="2" s="1"/>
  <c r="T29" i="2" s="1"/>
  <c r="O29" i="2"/>
  <c r="L29" i="2"/>
  <c r="M29" i="2" s="1"/>
  <c r="U28" i="2"/>
  <c r="R28" i="2"/>
  <c r="O28" i="2"/>
  <c r="P28" i="2" s="1"/>
  <c r="L28" i="2"/>
  <c r="U27" i="2"/>
  <c r="R27" i="2"/>
  <c r="O27" i="2"/>
  <c r="L27" i="2"/>
  <c r="M27" i="2" s="1"/>
  <c r="U26" i="2"/>
  <c r="R26" i="2"/>
  <c r="O26" i="2"/>
  <c r="P26" i="2" s="1"/>
  <c r="L26" i="2"/>
  <c r="U25" i="2"/>
  <c r="R25" i="2"/>
  <c r="S25" i="2" s="1"/>
  <c r="T25" i="2" s="1"/>
  <c r="O25" i="2"/>
  <c r="L25" i="2"/>
  <c r="M25" i="2" s="1"/>
  <c r="U24" i="2"/>
  <c r="R24" i="2"/>
  <c r="O24" i="2"/>
  <c r="P24" i="2" s="1"/>
  <c r="L24" i="2"/>
  <c r="U23" i="2"/>
  <c r="R23" i="2"/>
  <c r="S23" i="2" s="1"/>
  <c r="T23" i="2" s="1"/>
  <c r="O23" i="2"/>
  <c r="L23" i="2"/>
  <c r="M23" i="2" s="1"/>
  <c r="U22" i="2"/>
  <c r="R22" i="2"/>
  <c r="O22" i="2"/>
  <c r="P22" i="2" s="1"/>
  <c r="L22" i="2"/>
  <c r="U21" i="2"/>
  <c r="R21" i="2"/>
  <c r="S21" i="2" s="1"/>
  <c r="T21" i="2" s="1"/>
  <c r="O21" i="2"/>
  <c r="L21" i="2"/>
  <c r="M21" i="2" s="1"/>
  <c r="U20" i="2"/>
  <c r="R20" i="2"/>
  <c r="O20" i="2"/>
  <c r="P20" i="2" s="1"/>
  <c r="L20" i="2"/>
  <c r="U19" i="2"/>
  <c r="R19" i="2"/>
  <c r="O19" i="2"/>
  <c r="L19" i="2"/>
  <c r="M19" i="2" s="1"/>
  <c r="U18" i="2"/>
  <c r="R18" i="2"/>
  <c r="O18" i="2"/>
  <c r="P18" i="2" s="1"/>
  <c r="L18" i="2"/>
  <c r="U17" i="2"/>
  <c r="R17" i="2"/>
  <c r="S17" i="2" s="1"/>
  <c r="T17" i="2" s="1"/>
  <c r="O17" i="2"/>
  <c r="L17" i="2"/>
  <c r="M17" i="2" s="1"/>
  <c r="U16" i="2"/>
  <c r="R16" i="2"/>
  <c r="O16" i="2"/>
  <c r="P16" i="2" s="1"/>
  <c r="L16" i="2"/>
  <c r="M16" i="2" s="1"/>
  <c r="N16" i="2" s="1"/>
  <c r="U15" i="2"/>
  <c r="R15" i="2"/>
  <c r="S15" i="2" s="1"/>
  <c r="O15" i="2"/>
  <c r="P15" i="2" s="1"/>
  <c r="L15" i="2"/>
  <c r="M15" i="2" s="1"/>
  <c r="N15" i="2" s="1"/>
  <c r="U14" i="2"/>
  <c r="R14" i="2"/>
  <c r="O14" i="2"/>
  <c r="P14" i="2" s="1"/>
  <c r="L14" i="2"/>
  <c r="M14" i="2" s="1"/>
  <c r="N14" i="2" s="1"/>
  <c r="U13" i="2"/>
  <c r="R13" i="2"/>
  <c r="S13" i="2" s="1"/>
  <c r="O13" i="2"/>
  <c r="P13" i="2" s="1"/>
  <c r="L13" i="2"/>
  <c r="U12" i="2"/>
  <c r="R12" i="2"/>
  <c r="O12" i="2"/>
  <c r="P12" i="2" s="1"/>
  <c r="L12" i="2"/>
  <c r="M12" i="2" s="1"/>
  <c r="N12" i="2" s="1"/>
  <c r="U11" i="2"/>
  <c r="R11" i="2"/>
  <c r="S11" i="2" s="1"/>
  <c r="O11" i="2"/>
  <c r="P11" i="2" s="1"/>
  <c r="L11" i="2"/>
  <c r="M11" i="2" s="1"/>
  <c r="N11" i="2" s="1"/>
  <c r="U10" i="2"/>
  <c r="R10" i="2"/>
  <c r="S10" i="2" s="1"/>
  <c r="O10" i="2"/>
  <c r="P10" i="2" s="1"/>
  <c r="L10" i="2"/>
  <c r="M10" i="2" s="1"/>
  <c r="N10" i="2" s="1"/>
  <c r="U9" i="2"/>
  <c r="R9" i="2"/>
  <c r="S9" i="2" s="1"/>
  <c r="O9" i="2"/>
  <c r="P9" i="2" s="1"/>
  <c r="L9" i="2"/>
  <c r="U8" i="2"/>
  <c r="R8" i="2"/>
  <c r="S8" i="2" s="1"/>
  <c r="O8" i="2"/>
  <c r="L8" i="2"/>
  <c r="M8" i="2" s="1"/>
  <c r="N8" i="2" s="1"/>
  <c r="AK33" i="1"/>
  <c r="AD33" i="1"/>
  <c r="AQ33" i="1" s="1"/>
  <c r="W33" i="1"/>
  <c r="P33" i="1"/>
  <c r="S26" i="1"/>
  <c r="Z26" i="1" s="1"/>
  <c r="AG26" i="1" s="1"/>
  <c r="H26" i="1"/>
  <c r="F26" i="1"/>
  <c r="AG25" i="1"/>
  <c r="Z25" i="1"/>
  <c r="S25" i="1"/>
  <c r="J25" i="1"/>
  <c r="K25" i="1" s="1"/>
  <c r="AG24" i="1"/>
  <c r="Z24" i="1"/>
  <c r="S24" i="1"/>
  <c r="J24" i="1"/>
  <c r="Q24" i="1" s="1"/>
  <c r="AG23" i="1"/>
  <c r="Z23" i="1"/>
  <c r="S23" i="1"/>
  <c r="J23" i="1"/>
  <c r="K23" i="1" s="1"/>
  <c r="AG22" i="1"/>
  <c r="Z22" i="1"/>
  <c r="S22" i="1"/>
  <c r="J22" i="1"/>
  <c r="AG21" i="1"/>
  <c r="Z21" i="1"/>
  <c r="S21" i="1"/>
  <c r="J21" i="1"/>
  <c r="K21" i="1" s="1"/>
  <c r="M21" i="1" s="1"/>
  <c r="AG20" i="1"/>
  <c r="Z20" i="1"/>
  <c r="S20" i="1"/>
  <c r="J20" i="1"/>
  <c r="K20" i="1" s="1"/>
  <c r="AG19" i="1"/>
  <c r="Z19" i="1"/>
  <c r="S19" i="1"/>
  <c r="J19" i="1"/>
  <c r="K19" i="1" s="1"/>
  <c r="AG18" i="1"/>
  <c r="Z18" i="1"/>
  <c r="S18" i="1"/>
  <c r="J18" i="1"/>
  <c r="AG17" i="1"/>
  <c r="Z17" i="1"/>
  <c r="S17" i="1"/>
  <c r="J17" i="1"/>
  <c r="K17" i="1" s="1"/>
  <c r="AG16" i="1"/>
  <c r="Z16" i="1"/>
  <c r="S16" i="1"/>
  <c r="J16" i="1"/>
  <c r="K16" i="1" s="1"/>
  <c r="M16" i="1" s="1"/>
  <c r="N16" i="1" s="1"/>
  <c r="AG15" i="1"/>
  <c r="Z15" i="1"/>
  <c r="S15" i="1"/>
  <c r="J15" i="1"/>
  <c r="Q15" i="1" s="1"/>
  <c r="R15" i="1" s="1"/>
  <c r="AG14" i="1"/>
  <c r="Z14" i="1"/>
  <c r="S14" i="1"/>
  <c r="J14" i="1"/>
  <c r="K14" i="1" s="1"/>
  <c r="AG13" i="1"/>
  <c r="Z13" i="1"/>
  <c r="S13" i="1"/>
  <c r="J13" i="1"/>
  <c r="Q13" i="1" s="1"/>
  <c r="R13" i="1" s="1"/>
  <c r="AG12" i="1"/>
  <c r="Z12" i="1"/>
  <c r="S12" i="1"/>
  <c r="J12" i="1"/>
  <c r="K12" i="1" s="1"/>
  <c r="M12" i="1" s="1"/>
  <c r="AG11" i="1"/>
  <c r="Z11" i="1"/>
  <c r="S11" i="1"/>
  <c r="J11" i="1"/>
  <c r="Q11" i="1" s="1"/>
  <c r="R11" i="1" s="1"/>
  <c r="T11" i="1" s="1"/>
  <c r="AG10" i="1"/>
  <c r="Z10" i="1"/>
  <c r="S10" i="1"/>
  <c r="J10" i="1"/>
  <c r="K10" i="1" s="1"/>
  <c r="AG9" i="1"/>
  <c r="Z9" i="1"/>
  <c r="S9" i="1"/>
  <c r="J9" i="1"/>
  <c r="Q9" i="1" s="1"/>
  <c r="AG8" i="1"/>
  <c r="Z8" i="1"/>
  <c r="S8" i="1"/>
  <c r="J8" i="1"/>
  <c r="AG7" i="1"/>
  <c r="Z7" i="1"/>
  <c r="S7" i="1"/>
  <c r="J7" i="1"/>
  <c r="Q7" i="1" s="1"/>
  <c r="V8" i="2" l="1"/>
  <c r="Z8" i="2"/>
  <c r="Z9" i="2"/>
  <c r="V10" i="2"/>
  <c r="Z10" i="2"/>
  <c r="Z11" i="2"/>
  <c r="V12" i="2"/>
  <c r="Z12" i="2"/>
  <c r="Z13" i="2"/>
  <c r="V14" i="2"/>
  <c r="Z14" i="2"/>
  <c r="Z15" i="2"/>
  <c r="Z17" i="2"/>
  <c r="V18" i="2"/>
  <c r="Z18" i="2"/>
  <c r="V20" i="2"/>
  <c r="Z20" i="2"/>
  <c r="V21" i="2"/>
  <c r="Z21" i="2"/>
  <c r="V22" i="2"/>
  <c r="Z22" i="2"/>
  <c r="V23" i="2"/>
  <c r="Z23" i="2"/>
  <c r="V24" i="2"/>
  <c r="Z24" i="2"/>
  <c r="Z25" i="2"/>
  <c r="V26" i="2"/>
  <c r="Z26" i="2"/>
  <c r="Z27" i="2"/>
  <c r="V28" i="2"/>
  <c r="Z28" i="2"/>
  <c r="V29" i="2"/>
  <c r="Z29" i="2"/>
  <c r="V30" i="2"/>
  <c r="Z30" i="2"/>
  <c r="Z31" i="2"/>
  <c r="V32" i="2"/>
  <c r="Z32" i="2"/>
  <c r="V33" i="2"/>
  <c r="Z33" i="2"/>
  <c r="V34" i="2"/>
  <c r="Z34" i="2"/>
  <c r="Z35" i="2"/>
  <c r="V36" i="2"/>
  <c r="Z36" i="2"/>
  <c r="Z37" i="2"/>
  <c r="V39" i="2"/>
  <c r="Z39" i="2"/>
  <c r="V40" i="2"/>
  <c r="Z40" i="2"/>
  <c r="Z41" i="2"/>
  <c r="V42" i="2"/>
  <c r="Z42" i="2"/>
  <c r="V43" i="2"/>
  <c r="Z43" i="2"/>
  <c r="V44" i="2"/>
  <c r="Z44" i="2"/>
  <c r="Z45" i="2"/>
  <c r="V46" i="2"/>
  <c r="Z46" i="2"/>
  <c r="V47" i="2"/>
  <c r="Z47" i="2"/>
  <c r="V48" i="2"/>
  <c r="Z48" i="2"/>
  <c r="Z49" i="2"/>
  <c r="V50" i="2"/>
  <c r="Z50" i="2"/>
  <c r="Z51" i="2"/>
  <c r="V52" i="2"/>
  <c r="Z52" i="2"/>
  <c r="V53" i="2"/>
  <c r="Z53" i="2"/>
  <c r="Z16" i="2"/>
  <c r="V38" i="2"/>
  <c r="Z38" i="2"/>
  <c r="Z19" i="2"/>
  <c r="AB62" i="2"/>
  <c r="N23" i="2"/>
  <c r="N51" i="2"/>
  <c r="N41" i="2"/>
  <c r="S27" i="2"/>
  <c r="T27" i="2" s="1"/>
  <c r="N29" i="2"/>
  <c r="Q10" i="2"/>
  <c r="N37" i="2"/>
  <c r="V25" i="2"/>
  <c r="N27" i="2"/>
  <c r="N33" i="2"/>
  <c r="V35" i="2"/>
  <c r="Q14" i="2"/>
  <c r="N19" i="2"/>
  <c r="N47" i="2"/>
  <c r="K24" i="1"/>
  <c r="M24" i="1" s="1"/>
  <c r="N24" i="1" s="1"/>
  <c r="O24" i="1" s="1"/>
  <c r="P24" i="1" s="1"/>
  <c r="K13" i="1"/>
  <c r="M13" i="1" s="1"/>
  <c r="K15" i="1"/>
  <c r="M15" i="1" s="1"/>
  <c r="Q21" i="1"/>
  <c r="X21" i="1" s="1"/>
  <c r="AE21" i="1" s="1"/>
  <c r="AF21" i="1" s="1"/>
  <c r="T13" i="1"/>
  <c r="Q23" i="1"/>
  <c r="X23" i="1" s="1"/>
  <c r="K11" i="1"/>
  <c r="M11" i="1" s="1"/>
  <c r="Q19" i="1"/>
  <c r="X19" i="1" s="1"/>
  <c r="Q14" i="1"/>
  <c r="X14" i="1" s="1"/>
  <c r="Q20" i="1"/>
  <c r="X15" i="1"/>
  <c r="AE15" i="1" s="1"/>
  <c r="AF15" i="1" s="1"/>
  <c r="T43" i="2"/>
  <c r="Q12" i="2"/>
  <c r="Q16" i="2"/>
  <c r="V19" i="2"/>
  <c r="N35" i="2"/>
  <c r="V37" i="2"/>
  <c r="V41" i="2"/>
  <c r="S43" i="2"/>
  <c r="N45" i="2"/>
  <c r="N49" i="2"/>
  <c r="V51" i="2"/>
  <c r="M9" i="2"/>
  <c r="N9" i="2" s="1"/>
  <c r="M13" i="2"/>
  <c r="N13" i="2" s="1"/>
  <c r="V17" i="2"/>
  <c r="S19" i="2"/>
  <c r="T19" i="2" s="1"/>
  <c r="N21" i="2"/>
  <c r="W23" i="2"/>
  <c r="N25" i="2"/>
  <c r="V27" i="2"/>
  <c r="V31" i="2"/>
  <c r="N39" i="2"/>
  <c r="N43" i="2"/>
  <c r="V45" i="2"/>
  <c r="V49" i="2"/>
  <c r="S51" i="2"/>
  <c r="T51" i="2" s="1"/>
  <c r="N53" i="2"/>
  <c r="L54" i="2"/>
  <c r="L58" i="2" s="1"/>
  <c r="N17" i="2"/>
  <c r="N31" i="2"/>
  <c r="M20" i="2"/>
  <c r="N20" i="2" s="1"/>
  <c r="P21" i="2"/>
  <c r="Q21" i="2" s="1"/>
  <c r="M28" i="2"/>
  <c r="N28" i="2" s="1"/>
  <c r="P29" i="2"/>
  <c r="Q29" i="2" s="1"/>
  <c r="S34" i="2"/>
  <c r="T34" i="2" s="1"/>
  <c r="M36" i="2"/>
  <c r="N36" i="2" s="1"/>
  <c r="P37" i="2"/>
  <c r="Q37" i="2" s="1"/>
  <c r="S42" i="2"/>
  <c r="T42" i="2" s="1"/>
  <c r="M44" i="2"/>
  <c r="N44" i="2" s="1"/>
  <c r="P45" i="2"/>
  <c r="Q45" i="2" s="1"/>
  <c r="S50" i="2"/>
  <c r="T50" i="2" s="1"/>
  <c r="M52" i="2"/>
  <c r="N52" i="2" s="1"/>
  <c r="P53" i="2"/>
  <c r="Q53" i="2" s="1"/>
  <c r="S24" i="2"/>
  <c r="T24" i="2" s="1"/>
  <c r="S18" i="2"/>
  <c r="T18" i="2" s="1"/>
  <c r="S16" i="2"/>
  <c r="T16" i="2" s="1"/>
  <c r="M26" i="2"/>
  <c r="N26" i="2" s="1"/>
  <c r="P27" i="2"/>
  <c r="Q27" i="2" s="1"/>
  <c r="S40" i="2"/>
  <c r="T40" i="2" s="1"/>
  <c r="M42" i="2"/>
  <c r="N42" i="2" s="1"/>
  <c r="P43" i="2"/>
  <c r="Q43" i="2" s="1"/>
  <c r="V9" i="2"/>
  <c r="V11" i="2"/>
  <c r="Q13" i="2"/>
  <c r="S22" i="2"/>
  <c r="T22" i="2" s="1"/>
  <c r="S30" i="2"/>
  <c r="T30" i="2" s="1"/>
  <c r="M32" i="2"/>
  <c r="N32" i="2" s="1"/>
  <c r="P33" i="2"/>
  <c r="Q33" i="2" s="1"/>
  <c r="M40" i="2"/>
  <c r="N40" i="2" s="1"/>
  <c r="S46" i="2"/>
  <c r="T46" i="2" s="1"/>
  <c r="P49" i="2"/>
  <c r="Q49" i="2" s="1"/>
  <c r="S26" i="2"/>
  <c r="T26" i="2" s="1"/>
  <c r="T8" i="2"/>
  <c r="T10" i="2"/>
  <c r="M18" i="2"/>
  <c r="P19" i="2"/>
  <c r="Q19" i="2" s="1"/>
  <c r="S32" i="2"/>
  <c r="T32" i="2" s="1"/>
  <c r="M34" i="2"/>
  <c r="N34" i="2" s="1"/>
  <c r="P35" i="2"/>
  <c r="Q35" i="2" s="1"/>
  <c r="S48" i="2"/>
  <c r="T48" i="2" s="1"/>
  <c r="M50" i="2"/>
  <c r="N50" i="2" s="1"/>
  <c r="P51" i="2"/>
  <c r="Q51" i="2" s="1"/>
  <c r="Q9" i="2"/>
  <c r="Q11" i="2"/>
  <c r="S12" i="2"/>
  <c r="T12" i="2" s="1"/>
  <c r="V13" i="2"/>
  <c r="S14" i="2"/>
  <c r="T14" i="2" s="1"/>
  <c r="Q15" i="2"/>
  <c r="V15" i="2"/>
  <c r="P17" i="2"/>
  <c r="Q17" i="2" s="1"/>
  <c r="M24" i="2"/>
  <c r="N24" i="2" s="1"/>
  <c r="P25" i="2"/>
  <c r="Q25" i="2" s="1"/>
  <c r="S38" i="2"/>
  <c r="T38" i="2" s="1"/>
  <c r="P41" i="2"/>
  <c r="Q41" i="2" s="1"/>
  <c r="M48" i="2"/>
  <c r="N48" i="2" s="1"/>
  <c r="O54" i="2"/>
  <c r="O58" i="2" s="1"/>
  <c r="P8" i="2"/>
  <c r="U54" i="2"/>
  <c r="T9" i="2"/>
  <c r="T11" i="2"/>
  <c r="T13" i="2"/>
  <c r="T15" i="2"/>
  <c r="V16" i="2"/>
  <c r="S20" i="2"/>
  <c r="T20" i="2" s="1"/>
  <c r="M22" i="2"/>
  <c r="N22" i="2" s="1"/>
  <c r="P23" i="2"/>
  <c r="Q23" i="2" s="1"/>
  <c r="S28" i="2"/>
  <c r="T28" i="2" s="1"/>
  <c r="M30" i="2"/>
  <c r="N30" i="2" s="1"/>
  <c r="P31" i="2"/>
  <c r="Q31" i="2" s="1"/>
  <c r="S36" i="2"/>
  <c r="T36" i="2" s="1"/>
  <c r="M38" i="2"/>
  <c r="N38" i="2" s="1"/>
  <c r="P39" i="2"/>
  <c r="Q39" i="2" s="1"/>
  <c r="S44" i="2"/>
  <c r="T44" i="2" s="1"/>
  <c r="M46" i="2"/>
  <c r="N46" i="2" s="1"/>
  <c r="P47" i="2"/>
  <c r="Q47" i="2" s="1"/>
  <c r="S52" i="2"/>
  <c r="T52" i="2" s="1"/>
  <c r="R54" i="2"/>
  <c r="R58" i="2" s="1"/>
  <c r="Q18" i="2"/>
  <c r="Q20" i="2"/>
  <c r="Q22" i="2"/>
  <c r="Q24" i="2"/>
  <c r="Q26" i="2"/>
  <c r="Q28" i="2"/>
  <c r="Q30" i="2"/>
  <c r="Q32" i="2"/>
  <c r="Q34" i="2"/>
  <c r="Q36" i="2"/>
  <c r="Q38" i="2"/>
  <c r="Q40" i="2"/>
  <c r="Q42" i="2"/>
  <c r="Q44" i="2"/>
  <c r="Q46" i="2"/>
  <c r="Q48" i="2"/>
  <c r="Q50" i="2"/>
  <c r="Q52" i="2"/>
  <c r="X7" i="1"/>
  <c r="R7" i="1"/>
  <c r="K8" i="1"/>
  <c r="Q8" i="1"/>
  <c r="R9" i="1"/>
  <c r="X9" i="1"/>
  <c r="U11" i="1"/>
  <c r="V11" i="1" s="1"/>
  <c r="W11" i="1" s="1"/>
  <c r="M17" i="1"/>
  <c r="Q10" i="1"/>
  <c r="N12" i="1"/>
  <c r="O12" i="1" s="1"/>
  <c r="P12" i="1" s="1"/>
  <c r="Q25" i="1"/>
  <c r="K9" i="1"/>
  <c r="R24" i="1"/>
  <c r="X24" i="1"/>
  <c r="J26" i="1"/>
  <c r="M25" i="1"/>
  <c r="X11" i="1"/>
  <c r="Q17" i="1"/>
  <c r="N21" i="1"/>
  <c r="M10" i="1"/>
  <c r="Q22" i="1"/>
  <c r="K22" i="1"/>
  <c r="K7" i="1"/>
  <c r="Q12" i="1"/>
  <c r="X13" i="1"/>
  <c r="M14" i="1"/>
  <c r="T15" i="1"/>
  <c r="O16" i="1"/>
  <c r="P16" i="1" s="1"/>
  <c r="M19" i="1"/>
  <c r="M20" i="1"/>
  <c r="Q16" i="1"/>
  <c r="Q18" i="1"/>
  <c r="K18" i="1"/>
  <c r="M23" i="1"/>
  <c r="AA53" i="2" l="1"/>
  <c r="AB53" i="2" s="1"/>
  <c r="W13" i="2"/>
  <c r="AA13" i="2"/>
  <c r="AB13" i="2" s="1"/>
  <c r="W44" i="2"/>
  <c r="AA44" i="2"/>
  <c r="W42" i="2"/>
  <c r="AA42" i="2"/>
  <c r="AB39" i="2"/>
  <c r="W36" i="2"/>
  <c r="AA36" i="2"/>
  <c r="W29" i="2"/>
  <c r="AA29" i="2"/>
  <c r="AB29" i="2" s="1"/>
  <c r="W24" i="2"/>
  <c r="AA24" i="2"/>
  <c r="W22" i="2"/>
  <c r="AA22" i="2"/>
  <c r="AB22" i="2" s="1"/>
  <c r="W20" i="2"/>
  <c r="AA20" i="2"/>
  <c r="AB20" i="2" s="1"/>
  <c r="AB15" i="2"/>
  <c r="W10" i="2"/>
  <c r="AA10" i="2"/>
  <c r="AB10" i="2" s="1"/>
  <c r="W11" i="2"/>
  <c r="AA11" i="2"/>
  <c r="W9" i="2"/>
  <c r="AA9" i="2"/>
  <c r="AB9" i="2" s="1"/>
  <c r="W33" i="2"/>
  <c r="AA33" i="2"/>
  <c r="AB33" i="2" s="1"/>
  <c r="W15" i="2"/>
  <c r="AA15" i="2"/>
  <c r="W49" i="2"/>
  <c r="AA49" i="2"/>
  <c r="AB49" i="2" s="1"/>
  <c r="W31" i="2"/>
  <c r="AA31" i="2"/>
  <c r="AB31" i="2" s="1"/>
  <c r="W48" i="2"/>
  <c r="AA48" i="2"/>
  <c r="AB48" i="2" s="1"/>
  <c r="W46" i="2"/>
  <c r="AA46" i="2"/>
  <c r="AB46" i="2" s="1"/>
  <c r="W45" i="2"/>
  <c r="AA45" i="2"/>
  <c r="AB45" i="2" s="1"/>
  <c r="W27" i="2"/>
  <c r="AA27" i="2"/>
  <c r="AB27" i="2" s="1"/>
  <c r="W51" i="2"/>
  <c r="AA51" i="2"/>
  <c r="AB51" i="2" s="1"/>
  <c r="W41" i="2"/>
  <c r="AA41" i="2"/>
  <c r="AB41" i="2" s="1"/>
  <c r="W25" i="2"/>
  <c r="AA25" i="2"/>
  <c r="AB25" i="2" s="1"/>
  <c r="W50" i="2"/>
  <c r="AA50" i="2"/>
  <c r="AB50" i="2" s="1"/>
  <c r="W43" i="2"/>
  <c r="AA43" i="2"/>
  <c r="AB43" i="2" s="1"/>
  <c r="W30" i="2"/>
  <c r="AA30" i="2"/>
  <c r="AB30" i="2" s="1"/>
  <c r="W28" i="2"/>
  <c r="AA28" i="2"/>
  <c r="AB28" i="2" s="1"/>
  <c r="AA23" i="2"/>
  <c r="AB23" i="2" s="1"/>
  <c r="W21" i="2"/>
  <c r="AA21" i="2"/>
  <c r="AB21" i="2" s="1"/>
  <c r="W18" i="2"/>
  <c r="AA18" i="2"/>
  <c r="AB18" i="2" s="1"/>
  <c r="W14" i="2"/>
  <c r="AA14" i="2"/>
  <c r="AB14" i="2" s="1"/>
  <c r="AB11" i="2"/>
  <c r="W39" i="2"/>
  <c r="AA39" i="2"/>
  <c r="W26" i="2"/>
  <c r="AA26" i="2"/>
  <c r="AB26" i="2" s="1"/>
  <c r="W12" i="2"/>
  <c r="AA12" i="2"/>
  <c r="AB12" i="2" s="1"/>
  <c r="W17" i="2"/>
  <c r="AA17" i="2"/>
  <c r="W37" i="2"/>
  <c r="AA37" i="2"/>
  <c r="AB37" i="2" s="1"/>
  <c r="W35" i="2"/>
  <c r="AA35" i="2"/>
  <c r="AB35" i="2" s="1"/>
  <c r="W53" i="2"/>
  <c r="W52" i="2"/>
  <c r="AA52" i="2"/>
  <c r="AB52" i="2" s="1"/>
  <c r="W47" i="2"/>
  <c r="AA47" i="2"/>
  <c r="AB47" i="2" s="1"/>
  <c r="AB44" i="2"/>
  <c r="AB42" i="2"/>
  <c r="W40" i="2"/>
  <c r="AA40" i="2"/>
  <c r="AB40" i="2" s="1"/>
  <c r="AB36" i="2"/>
  <c r="W34" i="2"/>
  <c r="AA34" i="2"/>
  <c r="AB34" i="2" s="1"/>
  <c r="W32" i="2"/>
  <c r="AA32" i="2"/>
  <c r="AB32" i="2" s="1"/>
  <c r="AB24" i="2"/>
  <c r="AB17" i="2"/>
  <c r="W8" i="2"/>
  <c r="AA8" i="2"/>
  <c r="AB8" i="2" s="1"/>
  <c r="W16" i="2"/>
  <c r="AA16" i="2"/>
  <c r="AB16" i="2" s="1"/>
  <c r="W38" i="2"/>
  <c r="AA38" i="2"/>
  <c r="AB38" i="2" s="1"/>
  <c r="W19" i="2"/>
  <c r="AA19" i="2"/>
  <c r="AB19" i="2" s="1"/>
  <c r="U58" i="2"/>
  <c r="Z54" i="2"/>
  <c r="R19" i="1"/>
  <c r="T19" i="1" s="1"/>
  <c r="Y15" i="1"/>
  <c r="AA15" i="1" s="1"/>
  <c r="U13" i="1"/>
  <c r="V13" i="1" s="1"/>
  <c r="W13" i="1" s="1"/>
  <c r="AH21" i="1"/>
  <c r="R21" i="1"/>
  <c r="T21" i="1" s="1"/>
  <c r="R23" i="1"/>
  <c r="T23" i="1" s="1"/>
  <c r="Y21" i="1"/>
  <c r="AN21" i="1" s="1"/>
  <c r="R20" i="1"/>
  <c r="T20" i="1" s="1"/>
  <c r="X20" i="1"/>
  <c r="Y14" i="1"/>
  <c r="AA14" i="1" s="1"/>
  <c r="AB14" i="1" s="1"/>
  <c r="AC14" i="1" s="1"/>
  <c r="AD14" i="1" s="1"/>
  <c r="AE14" i="1"/>
  <c r="AF14" i="1" s="1"/>
  <c r="R14" i="1"/>
  <c r="T14" i="1" s="1"/>
  <c r="V54" i="2"/>
  <c r="N18" i="2"/>
  <c r="M54" i="2"/>
  <c r="M58" i="2" s="1"/>
  <c r="T54" i="2"/>
  <c r="T58" i="2" s="1"/>
  <c r="S54" i="2"/>
  <c r="S58" i="2" s="1"/>
  <c r="P54" i="2"/>
  <c r="P58" i="2" s="1"/>
  <c r="Q8" i="2"/>
  <c r="Q54" i="2" s="1"/>
  <c r="Q58" i="2" s="1"/>
  <c r="N23" i="1"/>
  <c r="N14" i="1"/>
  <c r="R18" i="1"/>
  <c r="X18" i="1"/>
  <c r="N20" i="1"/>
  <c r="O20" i="1"/>
  <c r="P20" i="1" s="1"/>
  <c r="R22" i="1"/>
  <c r="X22" i="1"/>
  <c r="N25" i="1"/>
  <c r="Y24" i="1"/>
  <c r="AE24" i="1"/>
  <c r="AF24" i="1" s="1"/>
  <c r="M8" i="1"/>
  <c r="AE23" i="1"/>
  <c r="AF23" i="1" s="1"/>
  <c r="Y23" i="1"/>
  <c r="AE11" i="1"/>
  <c r="AF11" i="1" s="1"/>
  <c r="Y11" i="1"/>
  <c r="AE19" i="1"/>
  <c r="AF19" i="1" s="1"/>
  <c r="Y19" i="1"/>
  <c r="T24" i="1"/>
  <c r="M9" i="1"/>
  <c r="N17" i="1"/>
  <c r="N13" i="1"/>
  <c r="O13" i="1" s="1"/>
  <c r="P13" i="1" s="1"/>
  <c r="Y9" i="1"/>
  <c r="AE9" i="1"/>
  <c r="AF9" i="1" s="1"/>
  <c r="T7" i="1"/>
  <c r="X16" i="1"/>
  <c r="R16" i="1"/>
  <c r="N19" i="1"/>
  <c r="U15" i="1"/>
  <c r="V15" i="1" s="1"/>
  <c r="W15" i="1" s="1"/>
  <c r="Y13" i="1"/>
  <c r="AE13" i="1"/>
  <c r="AF13" i="1" s="1"/>
  <c r="K26" i="1"/>
  <c r="M7" i="1"/>
  <c r="AH15" i="1"/>
  <c r="N10" i="1"/>
  <c r="N11" i="1"/>
  <c r="O11" i="1" s="1"/>
  <c r="P11" i="1" s="1"/>
  <c r="N15" i="1"/>
  <c r="X25" i="1"/>
  <c r="R25" i="1"/>
  <c r="O21" i="1"/>
  <c r="P21" i="1" s="1"/>
  <c r="T9" i="1"/>
  <c r="AE7" i="1"/>
  <c r="Y7" i="1"/>
  <c r="M18" i="1"/>
  <c r="X12" i="1"/>
  <c r="R12" i="1"/>
  <c r="M22" i="1"/>
  <c r="X17" i="1"/>
  <c r="R17" i="1"/>
  <c r="X10" i="1"/>
  <c r="R10" i="1"/>
  <c r="X8" i="1"/>
  <c r="R8" i="1"/>
  <c r="Q26" i="1"/>
  <c r="AN9" i="1" l="1"/>
  <c r="W54" i="2"/>
  <c r="W58" i="2" s="1"/>
  <c r="AN19" i="1"/>
  <c r="AN23" i="1"/>
  <c r="AN13" i="1"/>
  <c r="AA21" i="1"/>
  <c r="AO21" i="1" s="1"/>
  <c r="Z58" i="2"/>
  <c r="V58" i="2"/>
  <c r="AA54" i="2"/>
  <c r="AA58" i="2" s="1"/>
  <c r="AN11" i="1"/>
  <c r="AI21" i="1"/>
  <c r="AN15" i="1"/>
  <c r="AO15" i="1"/>
  <c r="AN24" i="1"/>
  <c r="AN14" i="1"/>
  <c r="U20" i="1"/>
  <c r="V20" i="1" s="1"/>
  <c r="W20" i="1" s="1"/>
  <c r="AH14" i="1"/>
  <c r="AO14" i="1" s="1"/>
  <c r="O15" i="1"/>
  <c r="P15" i="1" s="1"/>
  <c r="O10" i="1"/>
  <c r="P10" i="1" s="1"/>
  <c r="Y20" i="1"/>
  <c r="AA20" i="1" s="1"/>
  <c r="AB20" i="1" s="1"/>
  <c r="AC20" i="1" s="1"/>
  <c r="AD20" i="1" s="1"/>
  <c r="AE20" i="1"/>
  <c r="AF20" i="1" s="1"/>
  <c r="N54" i="2"/>
  <c r="N58" i="2" s="1"/>
  <c r="AH13" i="1"/>
  <c r="U24" i="1"/>
  <c r="V24" i="1" s="1"/>
  <c r="W24" i="1" s="1"/>
  <c r="AA23" i="1"/>
  <c r="N8" i="1"/>
  <c r="M26" i="1"/>
  <c r="N30" i="1" s="1"/>
  <c r="N7" i="1"/>
  <c r="O7" i="1" s="1"/>
  <c r="Y12" i="1"/>
  <c r="AE12" i="1"/>
  <c r="AF12" i="1" s="1"/>
  <c r="AF7" i="1"/>
  <c r="AN7" i="1" s="1"/>
  <c r="U7" i="1"/>
  <c r="V7" i="1" s="1"/>
  <c r="AH11" i="1"/>
  <c r="AH24" i="1"/>
  <c r="Y22" i="1"/>
  <c r="AE22" i="1"/>
  <c r="AF22" i="1" s="1"/>
  <c r="AN22" i="1" s="1"/>
  <c r="U19" i="1"/>
  <c r="V19" i="1" s="1"/>
  <c r="W19" i="1" s="1"/>
  <c r="N22" i="1"/>
  <c r="X26" i="1"/>
  <c r="AA13" i="1"/>
  <c r="T16" i="1"/>
  <c r="N9" i="1"/>
  <c r="AA19" i="1"/>
  <c r="AB15" i="1"/>
  <c r="AC15" i="1" s="1"/>
  <c r="AD15" i="1" s="1"/>
  <c r="AH23" i="1"/>
  <c r="AO23" i="1" s="1"/>
  <c r="AA24" i="1"/>
  <c r="T22" i="1"/>
  <c r="O14" i="1"/>
  <c r="P14" i="1" s="1"/>
  <c r="U23" i="1"/>
  <c r="V23" i="1" s="1"/>
  <c r="W23" i="1" s="1"/>
  <c r="T8" i="1"/>
  <c r="T10" i="1"/>
  <c r="T17" i="1"/>
  <c r="U9" i="1"/>
  <c r="V9" i="1" s="1"/>
  <c r="W9" i="1" s="1"/>
  <c r="T25" i="1"/>
  <c r="O19" i="1"/>
  <c r="P19" i="1" s="1"/>
  <c r="AE16" i="1"/>
  <c r="AF16" i="1" s="1"/>
  <c r="Y16" i="1"/>
  <c r="AH9" i="1"/>
  <c r="AH19" i="1"/>
  <c r="AO19" i="1" s="1"/>
  <c r="AE18" i="1"/>
  <c r="AF18" i="1" s="1"/>
  <c r="Y18" i="1"/>
  <c r="U14" i="1"/>
  <c r="V14" i="1" s="1"/>
  <c r="W14" i="1" s="1"/>
  <c r="Y8" i="1"/>
  <c r="AE8" i="1"/>
  <c r="AF8" i="1" s="1"/>
  <c r="AN8" i="1" s="1"/>
  <c r="Y10" i="1"/>
  <c r="AE10" i="1"/>
  <c r="AF10" i="1" s="1"/>
  <c r="AN10" i="1" s="1"/>
  <c r="AE17" i="1"/>
  <c r="AF17" i="1" s="1"/>
  <c r="Y17" i="1"/>
  <c r="T12" i="1"/>
  <c r="N18" i="1"/>
  <c r="O18" i="1"/>
  <c r="P18" i="1" s="1"/>
  <c r="AA7" i="1"/>
  <c r="AE25" i="1"/>
  <c r="AF25" i="1" s="1"/>
  <c r="Y25" i="1"/>
  <c r="AI15" i="1"/>
  <c r="R26" i="1"/>
  <c r="AA9" i="1"/>
  <c r="O17" i="1"/>
  <c r="P17" i="1" s="1"/>
  <c r="AA11" i="1"/>
  <c r="U21" i="1"/>
  <c r="V21" i="1" s="1"/>
  <c r="W21" i="1" s="1"/>
  <c r="O25" i="1"/>
  <c r="P25" i="1" s="1"/>
  <c r="T18" i="1"/>
  <c r="O23" i="1"/>
  <c r="P23" i="1" s="1"/>
  <c r="AO11" i="1" l="1"/>
  <c r="AN20" i="1"/>
  <c r="AB21" i="1"/>
  <c r="AC21" i="1" s="1"/>
  <c r="AD21" i="1" s="1"/>
  <c r="AB54" i="2"/>
  <c r="AB58" i="2" s="1"/>
  <c r="AJ15" i="1"/>
  <c r="AK15" i="1" s="1"/>
  <c r="AP15" i="1"/>
  <c r="AQ15" i="1" s="1"/>
  <c r="AN17" i="1"/>
  <c r="AN18" i="1"/>
  <c r="AN16" i="1"/>
  <c r="AJ21" i="1"/>
  <c r="AK21" i="1" s="1"/>
  <c r="AP21" i="1"/>
  <c r="AQ21" i="1" s="1"/>
  <c r="AO13" i="1"/>
  <c r="AN25" i="1"/>
  <c r="AO9" i="1"/>
  <c r="AO24" i="1"/>
  <c r="AN12" i="1"/>
  <c r="AI14" i="1"/>
  <c r="AH20" i="1"/>
  <c r="O22" i="1"/>
  <c r="P22" i="1" s="1"/>
  <c r="AB7" i="1"/>
  <c r="AC7" i="1" s="1"/>
  <c r="AA10" i="1"/>
  <c r="U17" i="1"/>
  <c r="V17" i="1" s="1"/>
  <c r="W17" i="1" s="1"/>
  <c r="U22" i="1"/>
  <c r="V22" i="1" s="1"/>
  <c r="W22" i="1" s="1"/>
  <c r="AB23" i="1"/>
  <c r="AC23" i="1" s="1"/>
  <c r="AD23" i="1" s="1"/>
  <c r="U18" i="1"/>
  <c r="V18" i="1" s="1"/>
  <c r="W18" i="1" s="1"/>
  <c r="AA25" i="1"/>
  <c r="U12" i="1"/>
  <c r="V12" i="1" s="1"/>
  <c r="W12" i="1" s="1"/>
  <c r="AH18" i="1"/>
  <c r="U8" i="1"/>
  <c r="V8" i="1" s="1"/>
  <c r="W7" i="1"/>
  <c r="AE26" i="1"/>
  <c r="AB9" i="1"/>
  <c r="AC9" i="1" s="1"/>
  <c r="AD9" i="1" s="1"/>
  <c r="AH25" i="1"/>
  <c r="AA17" i="1"/>
  <c r="AH8" i="1"/>
  <c r="AI9" i="1"/>
  <c r="AP9" i="1" s="1"/>
  <c r="AB19" i="1"/>
  <c r="AC19" i="1" s="1"/>
  <c r="AD19" i="1" s="1"/>
  <c r="AI24" i="1"/>
  <c r="AH12" i="1"/>
  <c r="P7" i="1"/>
  <c r="AB11" i="1"/>
  <c r="AC11" i="1" s="1"/>
  <c r="AD11" i="1" s="1"/>
  <c r="AH17" i="1"/>
  <c r="AO17" i="1" s="1"/>
  <c r="AA8" i="1"/>
  <c r="AI19" i="1"/>
  <c r="AA16" i="1"/>
  <c r="U10" i="1"/>
  <c r="AB24" i="1"/>
  <c r="AC24" i="1" s="1"/>
  <c r="AD24" i="1" s="1"/>
  <c r="AI23" i="1"/>
  <c r="U16" i="1"/>
  <c r="V16" i="1" s="1"/>
  <c r="W16" i="1" s="1"/>
  <c r="AH22" i="1"/>
  <c r="AO22" i="1" s="1"/>
  <c r="T26" i="1"/>
  <c r="U30" i="1" s="1"/>
  <c r="AA12" i="1"/>
  <c r="Y26" i="1"/>
  <c r="AH10" i="1"/>
  <c r="AO10" i="1" s="1"/>
  <c r="AA18" i="1"/>
  <c r="AH16" i="1"/>
  <c r="U25" i="1"/>
  <c r="V25" i="1"/>
  <c r="W25" i="1" s="1"/>
  <c r="O9" i="1"/>
  <c r="P9" i="1" s="1"/>
  <c r="AB13" i="1"/>
  <c r="AC13" i="1" s="1"/>
  <c r="AD13" i="1" s="1"/>
  <c r="AA22" i="1"/>
  <c r="AI11" i="1"/>
  <c r="AF26" i="1"/>
  <c r="AH7" i="1"/>
  <c r="AO7" i="1" s="1"/>
  <c r="N26" i="1"/>
  <c r="O8" i="1"/>
  <c r="P8" i="1" s="1"/>
  <c r="AI13" i="1"/>
  <c r="AO12" i="1" l="1"/>
  <c r="AJ13" i="1"/>
  <c r="AK13" i="1" s="1"/>
  <c r="AP13" i="1"/>
  <c r="AQ13" i="1" s="1"/>
  <c r="AO18" i="1"/>
  <c r="AJ14" i="1"/>
  <c r="AK14" i="1" s="1"/>
  <c r="AP14" i="1"/>
  <c r="AQ14" i="1" s="1"/>
  <c r="AJ11" i="1"/>
  <c r="AK11" i="1" s="1"/>
  <c r="AP11" i="1"/>
  <c r="AQ11" i="1" s="1"/>
  <c r="AJ24" i="1"/>
  <c r="AK24" i="1" s="1"/>
  <c r="AP24" i="1"/>
  <c r="AQ24" i="1" s="1"/>
  <c r="AO8" i="1"/>
  <c r="AI20" i="1"/>
  <c r="AO20" i="1"/>
  <c r="AO16" i="1"/>
  <c r="AJ23" i="1"/>
  <c r="AK23" i="1" s="1"/>
  <c r="AP23" i="1"/>
  <c r="AQ23" i="1" s="1"/>
  <c r="AJ19" i="1"/>
  <c r="AK19" i="1" s="1"/>
  <c r="AP19" i="1"/>
  <c r="AQ19" i="1" s="1"/>
  <c r="AJ9" i="1"/>
  <c r="AK9" i="1" s="1"/>
  <c r="AO25" i="1"/>
  <c r="AQ9" i="1"/>
  <c r="U26" i="1"/>
  <c r="V30" i="1" s="1"/>
  <c r="V10" i="1"/>
  <c r="W10" i="1" s="1"/>
  <c r="W8" i="1"/>
  <c r="AI10" i="1"/>
  <c r="AI22" i="1"/>
  <c r="AI17" i="1"/>
  <c r="P26" i="1"/>
  <c r="P30" i="1" s="1"/>
  <c r="AD7" i="1"/>
  <c r="O30" i="1"/>
  <c r="AB12" i="1"/>
  <c r="AC12" i="1" s="1"/>
  <c r="AD12" i="1" s="1"/>
  <c r="O26" i="1"/>
  <c r="AI18" i="1"/>
  <c r="AB25" i="1"/>
  <c r="AC25" i="1" s="1"/>
  <c r="AD25" i="1" s="1"/>
  <c r="AI7" i="1"/>
  <c r="AH26" i="1"/>
  <c r="AB18" i="1"/>
  <c r="AC18" i="1" s="1"/>
  <c r="AD18" i="1" s="1"/>
  <c r="AI12" i="1"/>
  <c r="AB17" i="1"/>
  <c r="AC17" i="1" s="1"/>
  <c r="AD17" i="1" s="1"/>
  <c r="AB10" i="1"/>
  <c r="AC10" i="1" s="1"/>
  <c r="AD10" i="1" s="1"/>
  <c r="AA26" i="1"/>
  <c r="AB30" i="1" s="1"/>
  <c r="AB22" i="1"/>
  <c r="AC22" i="1" s="1"/>
  <c r="AD22" i="1" s="1"/>
  <c r="AI16" i="1"/>
  <c r="AB16" i="1"/>
  <c r="AC16" i="1" s="1"/>
  <c r="AD16" i="1" s="1"/>
  <c r="AB8" i="1"/>
  <c r="AC8" i="1" s="1"/>
  <c r="AD8" i="1" s="1"/>
  <c r="AI8" i="1"/>
  <c r="AI25" i="1"/>
  <c r="AJ25" i="1" l="1"/>
  <c r="AK25" i="1" s="1"/>
  <c r="AP25" i="1"/>
  <c r="AQ25" i="1" s="1"/>
  <c r="AJ16" i="1"/>
  <c r="AK16" i="1" s="1"/>
  <c r="AP16" i="1"/>
  <c r="AQ16" i="1" s="1"/>
  <c r="AJ7" i="1"/>
  <c r="AK7" i="1" s="1"/>
  <c r="AP7" i="1"/>
  <c r="AQ7" i="1" s="1"/>
  <c r="AJ17" i="1"/>
  <c r="AK17" i="1" s="1"/>
  <c r="AP17" i="1"/>
  <c r="AQ17" i="1" s="1"/>
  <c r="AJ8" i="1"/>
  <c r="AK8" i="1" s="1"/>
  <c r="AP8" i="1"/>
  <c r="AQ8" i="1" s="1"/>
  <c r="AJ12" i="1"/>
  <c r="AK12" i="1" s="1"/>
  <c r="AP12" i="1"/>
  <c r="AQ12" i="1" s="1"/>
  <c r="AJ22" i="1"/>
  <c r="AK22" i="1" s="1"/>
  <c r="AP22" i="1"/>
  <c r="AQ22" i="1" s="1"/>
  <c r="AJ18" i="1"/>
  <c r="AK18" i="1" s="1"/>
  <c r="AP18" i="1"/>
  <c r="AQ18" i="1" s="1"/>
  <c r="AJ10" i="1"/>
  <c r="AK10" i="1" s="1"/>
  <c r="AP10" i="1"/>
  <c r="AQ10" i="1" s="1"/>
  <c r="AJ20" i="1"/>
  <c r="AK20" i="1" s="1"/>
  <c r="AP20" i="1"/>
  <c r="AQ20" i="1" s="1"/>
  <c r="AI30" i="1"/>
  <c r="AO26" i="1"/>
  <c r="AN26" i="1"/>
  <c r="W26" i="1"/>
  <c r="W30" i="1" s="1"/>
  <c r="V26" i="1"/>
  <c r="AB26" i="1"/>
  <c r="AC30" i="1" s="1"/>
  <c r="AD26" i="1"/>
  <c r="AD30" i="1" s="1"/>
  <c r="AI26" i="1"/>
  <c r="AJ30" i="1" s="1"/>
  <c r="AC26" i="1"/>
  <c r="AK26" i="1" l="1"/>
  <c r="AK30" i="1" s="1"/>
  <c r="AO30" i="1"/>
  <c r="AJ26" i="1"/>
  <c r="AP26" i="1" l="1"/>
  <c r="AP30" i="1" s="1"/>
  <c r="AQ30" i="1" s="1"/>
  <c r="AQ26" i="1"/>
</calcChain>
</file>

<file path=xl/comments1.xml><?xml version="1.0" encoding="utf-8"?>
<comments xmlns="http://schemas.openxmlformats.org/spreadsheetml/2006/main">
  <authors>
    <author>DIANA PATRICIA MARTINEZ MENDOZA</author>
  </authors>
  <commentList>
    <comment ref="L6" authorId="0">
      <text>
        <r>
          <rPr>
            <b/>
            <sz val="9"/>
            <color indexed="81"/>
            <rFont val="Tahoma"/>
            <family val="2"/>
          </rPr>
          <t>DIANA PATRICIA MARTINEZ MENDOZA:</t>
        </r>
        <r>
          <rPr>
            <sz val="9"/>
            <color indexed="81"/>
            <rFont val="Tahoma"/>
            <family val="2"/>
          </rPr>
          <t xml:space="preserve">
INSERTAR VALOR DEL PORCENTAJE AIU</t>
        </r>
      </text>
    </comment>
    <comment ref="S6" authorId="0">
      <text>
        <r>
          <rPr>
            <b/>
            <sz val="9"/>
            <color indexed="81"/>
            <rFont val="Tahoma"/>
            <family val="2"/>
          </rPr>
          <t>DIANA PATRICIA MARTINEZ MENDOZA:</t>
        </r>
        <r>
          <rPr>
            <sz val="9"/>
            <color indexed="81"/>
            <rFont val="Tahoma"/>
            <family val="2"/>
          </rPr>
          <t xml:space="preserve">
INSERTAR VALOR DEL PORCENTAJE AIU</t>
        </r>
      </text>
    </comment>
    <comment ref="Z6" authorId="0">
      <text>
        <r>
          <rPr>
            <b/>
            <sz val="9"/>
            <color indexed="81"/>
            <rFont val="Tahoma"/>
            <family val="2"/>
          </rPr>
          <t>DIANA PATRICIA MARTINEZ MENDOZA:</t>
        </r>
        <r>
          <rPr>
            <sz val="9"/>
            <color indexed="81"/>
            <rFont val="Tahoma"/>
            <family val="2"/>
          </rPr>
          <t xml:space="preserve">
INSERTAR VALOR DEL PORCENTAJE AIU</t>
        </r>
      </text>
    </comment>
    <comment ref="AG6" authorId="0">
      <text>
        <r>
          <rPr>
            <b/>
            <sz val="9"/>
            <color indexed="81"/>
            <rFont val="Tahoma"/>
            <family val="2"/>
          </rPr>
          <t>DIANA PATRICIA MARTINEZ MENDOZA:</t>
        </r>
        <r>
          <rPr>
            <sz val="9"/>
            <color indexed="81"/>
            <rFont val="Tahoma"/>
            <family val="2"/>
          </rPr>
          <t xml:space="preserve">
INSERTAR VALOR DEL PORCENTAJE AIU</t>
        </r>
      </text>
    </comment>
  </commentList>
</comments>
</file>

<file path=xl/sharedStrings.xml><?xml version="1.0" encoding="utf-8"?>
<sst xmlns="http://schemas.openxmlformats.org/spreadsheetml/2006/main" count="476" uniqueCount="184">
  <si>
    <t>VIGENCIA: 4 de Marzo De 2019 a 31 de Diciembre de 2019</t>
  </si>
  <si>
    <t>VIGENCIA: 1 de Enero De 2020 a 31 de Diciembre de 2020</t>
  </si>
  <si>
    <t>VIGENCIA: 1 de Enero De 2021 a 31 de Diciembre de 2021</t>
  </si>
  <si>
    <t>VIGENCIA: 1 de Enero De 2022 a 4 de Marzo de 2022</t>
  </si>
  <si>
    <t>SUCURSAL</t>
  </si>
  <si>
    <t>UBICACIÓN</t>
  </si>
  <si>
    <t>DESCRIPCIÓN</t>
  </si>
  <si>
    <t>MODALIDAD</t>
  </si>
  <si>
    <t>CON O SIN ARMAS</t>
  </si>
  <si>
    <t xml:space="preserve">VALOR TOTAL SERVICIO DE VIGILANCIA </t>
  </si>
  <si>
    <t>SUBTOTAL MENSUAL (VALOR EXENTO DE IVA)</t>
  </si>
  <si>
    <t>VALOR PARA 9 MESES Y 27 DIAS VIGENCIA 2019 IVA 0% (VALOR EXENTO DE IVA)</t>
  </si>
  <si>
    <t>INDICAR PORCENTAJE DE AIU (ADMINISTRACION, IMPREVISTOS Y UTILIDAD)</t>
  </si>
  <si>
    <t>AIU  (ADMINISTRACION, IMPREVISTOS Y UTILIDAD)</t>
  </si>
  <si>
    <t>IVA (19%)</t>
  </si>
  <si>
    <t>VALOR TOTAL AIU  + IVA 19%</t>
  </si>
  <si>
    <t>VALOR TOTAL VIGENCIA 2019</t>
  </si>
  <si>
    <t>SUBTOTAL MENSUAL  INCREMENTO DEL 6% (VALOR EXENTO DE IVA)</t>
  </si>
  <si>
    <t>VALOR PARA 12 MESES  VIGENCIA 2020 IVA 0% (VALOR EXENTO DE IVA)</t>
  </si>
  <si>
    <t>VALOR TOTAL VIGENCIA 2020</t>
  </si>
  <si>
    <t>VALOR TOTAL VIGENCIA 2021</t>
  </si>
  <si>
    <t>VALOR PARA 2 MESES  Y 4 DIAS  VIGENCIA 2022 IVA 0% (VALOR EXENTO DE IVA)</t>
  </si>
  <si>
    <t>VALOR TOTAL VIGENCIA 2022</t>
  </si>
  <si>
    <t>CASA MATRIZ (BOGOTA)</t>
  </si>
  <si>
    <t>CALLE 57 No 9-07</t>
  </si>
  <si>
    <t>SUPERVISOR</t>
  </si>
  <si>
    <t>24 Horas permanentes</t>
  </si>
  <si>
    <t>Con Armas</t>
  </si>
  <si>
    <t>OPERADOR DE MEDIOS TECNOLÓGICOS</t>
  </si>
  <si>
    <t>Sin Armas</t>
  </si>
  <si>
    <t>12 horas de lunes a viernes</t>
  </si>
  <si>
    <t>CASA MATRIZ (BOGOTA) (Local 10)</t>
  </si>
  <si>
    <t>GUARDA DE SEGURIDAD FIJO</t>
  </si>
  <si>
    <t>CASA MATRIZ (BOGOTA) (Puerta Principal)</t>
  </si>
  <si>
    <t>CASA MATRIZ (BOGOTA) (Banco)</t>
  </si>
  <si>
    <t>RECEPCIONISTA</t>
  </si>
  <si>
    <t>PARQUEADERO LAS PALMAS  (BOGOTA)</t>
  </si>
  <si>
    <t>RECORREDOR CASA MATRIZ, PARQUEADEROS Y LOCALES  (BOGOTA)</t>
  </si>
  <si>
    <t>REGIONAL ESTATAL (BOGOTA)</t>
  </si>
  <si>
    <t>CALLE 57 # 8B – 05 Piso 2</t>
  </si>
  <si>
    <t>REGIONAL CENTRO (OPERACIONES) (BOGOTA)</t>
  </si>
  <si>
    <t>CENTRO EMPRESARIAL CORPORATIVO (BOGOTA)</t>
  </si>
  <si>
    <t>CALLE 93 No.  15-40</t>
  </si>
  <si>
    <t>12 horas de lunes a sábado</t>
  </si>
  <si>
    <t>CARTAGENA</t>
  </si>
  <si>
    <t>CALLE DEL ARSENAL 
No 10-25 Primer Piso Edificio Char</t>
  </si>
  <si>
    <t>BUCARAMANGA</t>
  </si>
  <si>
    <t>CRA 37 No 51-81 
Barrio Cabecera</t>
  </si>
  <si>
    <t>IBAGUE</t>
  </si>
  <si>
    <t>CRA 5 No.11-03 Piso 1</t>
  </si>
  <si>
    <t>NEIVA</t>
  </si>
  <si>
    <t>CALLE 8 No 7A-30 
Barrio Altico</t>
  </si>
  <si>
    <t>VILLAVICENCIO</t>
  </si>
  <si>
    <t>CRA 39 No.35-49 
Barzal Alto</t>
  </si>
  <si>
    <t>CUCUTA</t>
  </si>
  <si>
    <t>CALLE 14 No 3-73 Of. 205</t>
  </si>
  <si>
    <t>SUBTOTAL</t>
  </si>
  <si>
    <t>VALOR PROPUESTO VIGENCIA 2019</t>
  </si>
  <si>
    <t>IVA</t>
  </si>
  <si>
    <t>TOTAL</t>
  </si>
  <si>
    <t>VALOR PROPUESTO VIGENCIA 2020</t>
  </si>
  <si>
    <t>VALOR PROPUESTO VIGENCIA 2021</t>
  </si>
  <si>
    <t>VALOR PROPUESTO VIGENCIA 2022</t>
  </si>
  <si>
    <t>VALOR ASIGNADO PPTO  2019</t>
  </si>
  <si>
    <t>VALOR ASIGNADO PPTO  2020</t>
  </si>
  <si>
    <t>VALOR ASIGNADO PPTO  2021</t>
  </si>
  <si>
    <t>VALOR ASIGNADO PPTO  2022</t>
  </si>
  <si>
    <t>VALOR TOTAL SERVICIO DE MEDIOS TECNOLOGICOS</t>
  </si>
  <si>
    <t>CANTIDAD SUGERIDA DE SISTEMA DE ALARMAS POR SEDE</t>
  </si>
  <si>
    <t>CANTIDAD CÁMARAS FIJAS POR SEDE</t>
  </si>
  <si>
    <t>CANTIDAD CÁMARAS PTZ POR SEDE</t>
  </si>
  <si>
    <t>CANTIDAD MATERIAL INSUMOS METRO POR SEDE</t>
  </si>
  <si>
    <t>CANTIDAD MIN DVR POR SEDE</t>
  </si>
  <si>
    <t xml:space="preserve">SUBTOTAL VALOR PARA 9 MESES Y 27 DIAS VIGENCIA 2019 </t>
  </si>
  <si>
    <t>IVA 19%</t>
  </si>
  <si>
    <t>VALOR PARA 12 MESES  VIGENCIA 2020</t>
  </si>
  <si>
    <t>VALOR PARA 12 MESES  VIGENCIA 2021</t>
  </si>
  <si>
    <t>VALOR PARA 2 MESES  Y 4 DIAS  VIGENCIA 2022</t>
  </si>
  <si>
    <t>CASA MATRIZ</t>
  </si>
  <si>
    <t xml:space="preserve">Externos </t>
  </si>
  <si>
    <t>CALLE 57 
No 9-07</t>
  </si>
  <si>
    <t>-</t>
  </si>
  <si>
    <t>9 Fijas
2 PTZ</t>
  </si>
  <si>
    <t>Piso 1</t>
  </si>
  <si>
    <t xml:space="preserve">Piso 2 </t>
  </si>
  <si>
    <t>Piso 3</t>
  </si>
  <si>
    <t>Piso 4</t>
  </si>
  <si>
    <t>Piso 5</t>
  </si>
  <si>
    <t>Piso 6</t>
  </si>
  <si>
    <t>Piso 7</t>
  </si>
  <si>
    <t>Piso 8</t>
  </si>
  <si>
    <t>Piso 9</t>
  </si>
  <si>
    <t>Archivo Gestion</t>
  </si>
  <si>
    <t>PARQUEADERO</t>
  </si>
  <si>
    <t>ESTATAL</t>
  </si>
  <si>
    <t>CALLE 57 
No 8A – 05 Piso 2</t>
  </si>
  <si>
    <t>1 Fija
1 PTZ</t>
  </si>
  <si>
    <t>CENTRO MEDICO</t>
  </si>
  <si>
    <t>CALLE 57 
No 8A – 05 Piso 1</t>
  </si>
  <si>
    <t>LOCAL 10</t>
  </si>
  <si>
    <t>CALLE 57 
No 8B – 05 Piso 1</t>
  </si>
  <si>
    <t xml:space="preserve">1 Fija </t>
  </si>
  <si>
    <t>OPERACIONES</t>
  </si>
  <si>
    <t>CALLE 57 
No 8B – 05 Piso 2</t>
  </si>
  <si>
    <t>ALMACEN</t>
  </si>
  <si>
    <t>CALLE 57
No  09-29</t>
  </si>
  <si>
    <t>ARAUCA</t>
  </si>
  <si>
    <t>CALLE 21 No 20-48</t>
  </si>
  <si>
    <t>ARMENIA</t>
  </si>
  <si>
    <t>CALLE  21 No 16-37
Piso 3 Ed. Banco Popular</t>
  </si>
  <si>
    <t>BODEGA TEQUENDAMA</t>
  </si>
  <si>
    <t>CRA 13A No. 23-65</t>
  </si>
  <si>
    <t>BODEGA MONTEVIDEO</t>
  </si>
  <si>
    <t>N/A</t>
  </si>
  <si>
    <t>BUENAVENTURA</t>
  </si>
  <si>
    <t>CALLE 1 No 2-17
Piso 2</t>
  </si>
  <si>
    <t>SINCELEJO</t>
  </si>
  <si>
    <t>CRA 19 No 27-07 
Local I</t>
  </si>
  <si>
    <t>CALI Y OFICINA REGIONAL</t>
  </si>
  <si>
    <t>CALLE 10 No 4-47
Edificio Corficolombia</t>
  </si>
  <si>
    <t>FLORENCIA</t>
  </si>
  <si>
    <t>CALLE 16 No 8-36
Local 3A</t>
  </si>
  <si>
    <t>MANIZALES</t>
  </si>
  <si>
    <t>CRA 23C No 62-06
Local I</t>
  </si>
  <si>
    <t>CRA 46 No 52-36 
Piso 7 Ed Vicente Uribe Rendón</t>
  </si>
  <si>
    <t>MOCOA</t>
  </si>
  <si>
    <t>CRA 8 No 8-06
Centro</t>
  </si>
  <si>
    <t>MONTERIA</t>
  </si>
  <si>
    <t>CALLE 29 No 3-46</t>
  </si>
  <si>
    <t>PASTO</t>
  </si>
  <si>
    <t>CALLE 19 No 22-70 Ofc 301</t>
  </si>
  <si>
    <t>PEREIRA</t>
  </si>
  <si>
    <t>CRA 7 No 19-28 Ofc 202
Edificio Torre Bolivar</t>
  </si>
  <si>
    <t>POPAYAN</t>
  </si>
  <si>
    <t>CRA 6 No 4-21 Piso 2
Altos del Banco de Colombia</t>
  </si>
  <si>
    <t>QUIBDO</t>
  </si>
  <si>
    <t>CRA 2 No 24-14 Ofc 202-203
Edificio BBVA</t>
  </si>
  <si>
    <t>RIOHACHA</t>
  </si>
  <si>
    <t>CALLE 7 No 6-57
C.C. Olimpia Local 101-103</t>
  </si>
  <si>
    <t>CENTRO EMPRESARIAL CORPORATIVO</t>
  </si>
  <si>
    <t>TUNJA</t>
  </si>
  <si>
    <t>CALLE 18 No.11-22 OF.406
Edificio Banestado</t>
  </si>
  <si>
    <t>YOPAL</t>
  </si>
  <si>
    <t>FLORESTA (Bogotá)</t>
  </si>
  <si>
    <t>CEDRITOS</t>
  </si>
  <si>
    <t>AV 19 No 147-30
Local 10 y 11</t>
  </si>
  <si>
    <t>43 F / 3 PTZ</t>
  </si>
  <si>
    <t>PERSONAL HUMANO SOLICITADO (H)</t>
  </si>
  <si>
    <t>CALLE 93 No.  15-40 Edificio  Tapiola  Local 1</t>
  </si>
  <si>
    <t>CRA 5 No.11-03 Piso 1M, Edificio Carolina</t>
  </si>
  <si>
    <t>VIGENCIA: 1 de Enero de 2022 a 4 de Marzo de 2022</t>
  </si>
  <si>
    <t>VIGENCIA: 4 de Marzo de 2019  a 4 de Marzo de 2022</t>
  </si>
  <si>
    <t>VALOR TOTAL VIGENCIA 2019 A 2022</t>
  </si>
  <si>
    <t>IVA DEL AIU</t>
  </si>
  <si>
    <t>SUBTOTAL EXENTO DE IVA</t>
  </si>
  <si>
    <t>VALOR ASIGNADO VIGENCIA  2019 AL 2022</t>
  </si>
  <si>
    <t>VALOR PROPUESTO POR EL PROPONENTE VIGENCIA 2019 -2022</t>
  </si>
  <si>
    <t>PROPUESTA ECONÓMICA SERVICIO DE VIGILANCIA HUMANA VIGENCIA 2019 -2022</t>
  </si>
  <si>
    <t>TOTALES</t>
  </si>
  <si>
    <t xml:space="preserve">PROPUESTA ECONÓMICA PARA IMPRIMIR </t>
  </si>
  <si>
    <t>SERVICIO DE VIGILANCIA HUMANA</t>
  </si>
  <si>
    <t>DESCRIPCIÓN Y UBICACIÓN</t>
  </si>
  <si>
    <t>CASA MATRIZ BOGOTÁ  CALLE 57 No. 9-07</t>
  </si>
  <si>
    <t xml:space="preserve">MEDELLIN </t>
  </si>
  <si>
    <t>MEDELLIN OFICINA REGIONAL</t>
  </si>
  <si>
    <t>Calle 18 No. 69F-25</t>
  </si>
  <si>
    <t>CARRERA 29 No. 13-20 Edificio Multifamiliar Deck 29</t>
  </si>
  <si>
    <t># DE PUESTOS</t>
  </si>
  <si>
    <t xml:space="preserve">Av carrera 68 No. 90-88 Local 2-016 piso 2 </t>
  </si>
  <si>
    <t>VALOR ASIGNADO PROPUESTO  2019</t>
  </si>
  <si>
    <t>VALOR ASIGNADO PROPUESTO  2020</t>
  </si>
  <si>
    <t>VALOR ASIGNADO PROPUESTO  2021</t>
  </si>
  <si>
    <t>VALOR ASIGNADO PROPUESTO  2022</t>
  </si>
  <si>
    <t>INSERTAR VALOR MENSUAL FIJO ANTES DE IVA POR LA VIGENCIA DEL CONTRATO</t>
  </si>
  <si>
    <t xml:space="preserve">SUBTOTAL </t>
  </si>
  <si>
    <t xml:space="preserve">IVA </t>
  </si>
  <si>
    <t>SERVICIO DE MEDIOS TECNOLÓGICOS</t>
  </si>
  <si>
    <t>PROPUESTA ECONÓMICA SERVICIO DE MEDIOS TECNOLÓGICOS 2019 -2022</t>
  </si>
  <si>
    <r>
      <rPr>
        <b/>
        <sz val="11"/>
        <color theme="1"/>
        <rFont val="Calibri"/>
        <family val="2"/>
        <scheme val="minor"/>
      </rPr>
      <t>NOTA 1</t>
    </r>
    <r>
      <rPr>
        <sz val="11"/>
        <color theme="1"/>
        <rFont val="Calibri"/>
        <family val="2"/>
        <scheme val="minor"/>
      </rPr>
      <t xml:space="preserve">: El costo o valor de las Cámaras Repuesto por Sede, serán asumidas por el proponente para atender las eventuales fallas con el fin de garantizar la disponibilidad del servicio, únicamente se tendrán en cuenta los equipos efectivamente instalados y en funcionamiento.
</t>
    </r>
    <r>
      <rPr>
        <b/>
        <sz val="11"/>
        <color theme="1"/>
        <rFont val="Calibri"/>
        <family val="2"/>
        <scheme val="minor"/>
      </rPr>
      <t>NOTA 2</t>
    </r>
    <r>
      <rPr>
        <sz val="11"/>
        <color theme="1"/>
        <rFont val="Calibri"/>
        <family val="2"/>
        <scheme val="minor"/>
      </rPr>
      <t xml:space="preserve">:  El costo o valor de  todos los  equipos a suministrar en cada una de las sedes incluyen Los costos de Materiales, Insumos, Mano de Obra y todos los que se requieran para el buen funcionamiento de los equipos a suministrar en cada una de las sucursales, debe ser asumidos por el proponente.
</t>
    </r>
    <r>
      <rPr>
        <b/>
        <sz val="11"/>
        <color theme="1"/>
        <rFont val="Calibri"/>
        <family val="2"/>
        <scheme val="minor"/>
      </rPr>
      <t xml:space="preserve">NOTA 3 </t>
    </r>
    <r>
      <rPr>
        <sz val="11"/>
        <color theme="1"/>
        <rFont val="Calibri"/>
        <family val="2"/>
        <scheme val="minor"/>
      </rPr>
      <t>: los servicios descritos en el presente invitacion  podrá aumentar o disminuir según la necesidad, por lo tanto, no obliga a la Previsora S.A condicionar la cantidad de servicio. En el caso de presentarse aumento o disminución de cantidades de servicios solicitados, el supervisor o la persona delegada por la entidad comunicaran previamente, realizando el ajuste correspondiente.</t>
    </r>
  </si>
  <si>
    <r>
      <rPr>
        <b/>
        <sz val="12"/>
        <color theme="1"/>
        <rFont val="Calibri"/>
        <family val="2"/>
        <scheme val="minor"/>
      </rPr>
      <t>NOTA 1</t>
    </r>
    <r>
      <rPr>
        <sz val="12"/>
        <color theme="1"/>
        <rFont val="Calibri"/>
        <family val="2"/>
        <scheme val="minor"/>
      </rPr>
      <t xml:space="preserve"> : Los servicios descritos en el presente invitacion  podrá aumentar o disminuir según la necesidad, por lo tanto, no obliga a la Previsora S.A condicionar la cantidad de servicio. En el caso de presentarse aumento o disminución de cantidades de servicios solicitados, el supervisor o la persona delegada por la entidad comunicaran previamente, realizando el ajuste correspondiente.</t>
    </r>
  </si>
  <si>
    <t>VICEPRESIDENCIA DE INDENMIZACIONES  (BOGOTA)</t>
  </si>
  <si>
    <t>VICEPRESIDENCIA DE INDENMIZACIONES</t>
  </si>
  <si>
    <t>VALOR MENSUAL POR CADA RECURSO HUMANO (CELDA H VALOR EXENTO DE IVA)</t>
  </si>
  <si>
    <r>
      <t>*</t>
    </r>
    <r>
      <rPr>
        <b/>
        <sz val="8"/>
        <rFont val="Century Gothic"/>
        <family val="2"/>
      </rPr>
      <t>CANTIDAD CÁMARAS REPUESTO POR SEDE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</si>
</sst>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_(&quot;$&quot;\ * #,##0_);_(&quot;$&quot;\ * \(#,##0\);_(&quot;$&quot;\ * &quot;-&quot;??_);_(@_)"/>
    <numFmt numFmtId="165" formatCode="_ &quot;$&quot;\ * #,##0.00_ ;_ &quot;$&quot;\ * \-#,##0.00_ ;_ &quot;$&quot;\ * &quot;-&quot;??_ ;_ @_ "/>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8"/>
      <color rgb="FF000000"/>
      <name val="Century Gothic"/>
      <family val="2"/>
    </font>
    <font>
      <b/>
      <i/>
      <sz val="11"/>
      <color theme="1"/>
      <name val="Calibri"/>
      <family val="2"/>
      <scheme val="minor"/>
    </font>
    <font>
      <b/>
      <sz val="9"/>
      <color theme="1"/>
      <name val="Calibri"/>
      <family val="2"/>
      <scheme val="minor"/>
    </font>
    <font>
      <sz val="8"/>
      <color rgb="FF000000"/>
      <name val="Century Gothic"/>
      <family val="2"/>
    </font>
    <font>
      <b/>
      <sz val="12"/>
      <color theme="1"/>
      <name val="Calibri"/>
      <family val="2"/>
      <scheme val="minor"/>
    </font>
    <font>
      <b/>
      <sz val="9"/>
      <color indexed="81"/>
      <name val="Tahoma"/>
      <family val="2"/>
    </font>
    <font>
      <sz val="9"/>
      <color indexed="81"/>
      <name val="Tahoma"/>
      <family val="2"/>
    </font>
    <font>
      <sz val="10"/>
      <name val="Arial"/>
      <family val="2"/>
    </font>
    <font>
      <sz val="10"/>
      <name val="Century Gothic"/>
      <family val="2"/>
    </font>
    <font>
      <sz val="10"/>
      <color theme="1"/>
      <name val="Calibri"/>
      <family val="2"/>
      <scheme val="minor"/>
    </font>
    <font>
      <b/>
      <sz val="10"/>
      <color rgb="FF000000"/>
      <name val="Calibri"/>
      <family val="2"/>
    </font>
    <font>
      <b/>
      <sz val="10"/>
      <color theme="1"/>
      <name val="Calibri"/>
      <family val="2"/>
      <scheme val="minor"/>
    </font>
    <font>
      <sz val="12"/>
      <color theme="1"/>
      <name val="Calibri"/>
      <family val="2"/>
      <scheme val="minor"/>
    </font>
    <font>
      <b/>
      <sz val="16"/>
      <color theme="1"/>
      <name val="Calibri"/>
      <family val="2"/>
      <scheme val="minor"/>
    </font>
    <font>
      <b/>
      <sz val="14"/>
      <color theme="1"/>
      <name val="Calibri"/>
      <family val="2"/>
      <scheme val="minor"/>
    </font>
    <font>
      <b/>
      <sz val="11"/>
      <name val="Calibri"/>
      <family val="2"/>
      <scheme val="minor"/>
    </font>
    <font>
      <b/>
      <sz val="9"/>
      <name val="Century Gothic"/>
      <family val="2"/>
    </font>
    <font>
      <b/>
      <sz val="8"/>
      <name val="Century Gothic"/>
      <family val="2"/>
    </font>
    <font>
      <b/>
      <sz val="12"/>
      <name val="Century Gothic"/>
      <family val="2"/>
    </font>
    <font>
      <b/>
      <sz val="9"/>
      <name val="Calibri"/>
      <family val="2"/>
      <scheme val="minor"/>
    </font>
    <font>
      <sz val="8"/>
      <name val="Century Gothic"/>
      <family val="2"/>
    </font>
    <font>
      <sz val="7"/>
      <name val="Century Gothic"/>
      <family val="2"/>
    </font>
    <font>
      <sz val="9"/>
      <name val="Century Gothic"/>
      <family val="2"/>
    </font>
    <font>
      <sz val="11"/>
      <name val="Calibri"/>
      <family val="2"/>
      <scheme val="minor"/>
    </font>
  </fonts>
  <fills count="14">
    <fill>
      <patternFill patternType="none"/>
    </fill>
    <fill>
      <patternFill patternType="gray125"/>
    </fill>
    <fill>
      <patternFill patternType="solid">
        <fgColor rgb="FFD9D9D9"/>
        <bgColor rgb="FF000000"/>
      </patternFill>
    </fill>
    <fill>
      <patternFill patternType="solid">
        <fgColor rgb="FFCCFFCC"/>
        <bgColor indexed="64"/>
      </patternFill>
    </fill>
    <fill>
      <patternFill patternType="solid">
        <fgColor theme="8" tint="0.59999389629810485"/>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D9D9D9"/>
        <bgColor indexed="64"/>
      </patternFill>
    </fill>
    <fill>
      <patternFill patternType="solid">
        <fgColor theme="0"/>
        <bgColor indexed="64"/>
      </patternFill>
    </fill>
    <fill>
      <patternFill patternType="solid">
        <fgColor rgb="FF92D050"/>
        <bgColor rgb="FF000000"/>
      </patternFill>
    </fill>
    <fill>
      <patternFill patternType="solid">
        <fgColor theme="0" tint="-0.249977111117893"/>
        <bgColor indexed="64"/>
      </patternFill>
    </fill>
    <fill>
      <patternFill patternType="solid">
        <fgColor theme="0" tint="-0.14999847407452621"/>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165" fontId="11" fillId="0" borderId="0" applyFont="0" applyFill="0" applyBorder="0" applyAlignment="0" applyProtection="0"/>
    <xf numFmtId="0" fontId="11" fillId="0" borderId="0"/>
  </cellStyleXfs>
  <cellXfs count="278">
    <xf numFmtId="0" fontId="0" fillId="0" borderId="0" xfId="0"/>
    <xf numFmtId="0" fontId="0" fillId="0" borderId="0" xfId="0" applyAlignment="1">
      <alignment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64" fontId="3" fillId="0" borderId="1" xfId="1" applyNumberFormat="1" applyFont="1" applyFill="1" applyBorder="1" applyAlignment="1">
      <alignment horizontal="center"/>
    </xf>
    <xf numFmtId="9" fontId="3" fillId="6" borderId="1" xfId="2" applyFont="1" applyFill="1" applyBorder="1" applyAlignment="1">
      <alignment horizontal="center"/>
    </xf>
    <xf numFmtId="164" fontId="3" fillId="0" borderId="1" xfId="0" applyNumberFormat="1" applyFont="1" applyFill="1" applyBorder="1" applyAlignment="1">
      <alignment horizontal="center"/>
    </xf>
    <xf numFmtId="9" fontId="3" fillId="0" borderId="1" xfId="2" applyFont="1" applyFill="1" applyBorder="1" applyAlignment="1">
      <alignment horizontal="center"/>
    </xf>
    <xf numFmtId="0" fontId="7" fillId="2" borderId="1" xfId="0" applyFont="1" applyFill="1" applyBorder="1" applyAlignment="1">
      <alignment vertical="center" wrapText="1"/>
    </xf>
    <xf numFmtId="164" fontId="8" fillId="3" borderId="1" xfId="0" applyNumberFormat="1" applyFont="1" applyFill="1" applyBorder="1" applyAlignment="1">
      <alignment horizontal="center"/>
    </xf>
    <xf numFmtId="164" fontId="8" fillId="4" borderId="1" xfId="0" applyNumberFormat="1" applyFont="1" applyFill="1" applyBorder="1" applyAlignment="1">
      <alignment horizontal="center"/>
    </xf>
    <xf numFmtId="0" fontId="0" fillId="0" borderId="0" xfId="0" applyAlignment="1">
      <alignment horizontal="center" vertical="center"/>
    </xf>
    <xf numFmtId="0" fontId="0" fillId="0" borderId="0" xfId="0" applyAlignment="1">
      <alignment horizontal="center"/>
    </xf>
    <xf numFmtId="164" fontId="8" fillId="0" borderId="1" xfId="0" applyNumberFormat="1" applyFont="1" applyBorder="1" applyAlignment="1">
      <alignment horizont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14" fillId="11"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3" fillId="0" borderId="0" xfId="0" applyFont="1"/>
    <xf numFmtId="164" fontId="8" fillId="0" borderId="1" xfId="1" applyNumberFormat="1" applyFont="1" applyBorder="1" applyAlignment="1">
      <alignment horizontal="center"/>
    </xf>
    <xf numFmtId="0" fontId="15" fillId="7" borderId="1" xfId="0" applyFont="1" applyFill="1" applyBorder="1" applyAlignment="1">
      <alignment horizontal="center" vertical="center" wrapText="1"/>
    </xf>
    <xf numFmtId="164" fontId="8" fillId="6" borderId="1" xfId="0" applyNumberFormat="1" applyFont="1" applyFill="1" applyBorder="1" applyAlignment="1">
      <alignment horizontal="center"/>
    </xf>
    <xf numFmtId="0" fontId="16" fillId="0" borderId="0" xfId="0" applyFont="1" applyAlignment="1">
      <alignment horizontal="center"/>
    </xf>
    <xf numFmtId="0" fontId="16" fillId="0" borderId="0" xfId="0" applyFont="1"/>
    <xf numFmtId="0" fontId="8" fillId="0" borderId="0" xfId="0" applyFont="1"/>
    <xf numFmtId="0" fontId="8" fillId="6" borderId="1" xfId="0" applyFont="1" applyFill="1" applyBorder="1" applyAlignment="1">
      <alignment horizontal="center"/>
    </xf>
    <xf numFmtId="164" fontId="8" fillId="6" borderId="1" xfId="1" applyNumberFormat="1" applyFont="1" applyFill="1" applyBorder="1" applyAlignment="1">
      <alignment horizontal="center"/>
    </xf>
    <xf numFmtId="0" fontId="0" fillId="10" borderId="0" xfId="0" applyFill="1" applyAlignment="1">
      <alignment wrapText="1"/>
    </xf>
    <xf numFmtId="0" fontId="13" fillId="10" borderId="0" xfId="0" applyFont="1" applyFill="1" applyAlignment="1">
      <alignment wrapText="1"/>
    </xf>
    <xf numFmtId="0" fontId="16" fillId="10" borderId="0" xfId="0" applyFont="1" applyFill="1" applyAlignment="1">
      <alignment wrapText="1"/>
    </xf>
    <xf numFmtId="0" fontId="8" fillId="10" borderId="0" xfId="0" applyFont="1" applyFill="1" applyAlignment="1">
      <alignment wrapText="1"/>
    </xf>
    <xf numFmtId="0" fontId="0" fillId="10" borderId="0" xfId="0" applyFill="1" applyAlignment="1">
      <alignment horizontal="center" vertical="center"/>
    </xf>
    <xf numFmtId="0" fontId="0" fillId="10" borderId="0" xfId="0" applyFill="1" applyAlignment="1">
      <alignment horizontal="center"/>
    </xf>
    <xf numFmtId="0" fontId="0" fillId="10" borderId="0" xfId="0" applyFill="1"/>
    <xf numFmtId="0" fontId="0" fillId="0" borderId="0" xfId="0" applyFill="1"/>
    <xf numFmtId="0" fontId="13" fillId="10" borderId="0" xfId="0" applyFont="1" applyFill="1"/>
    <xf numFmtId="164" fontId="0" fillId="10" borderId="0" xfId="0" applyNumberFormat="1" applyFill="1"/>
    <xf numFmtId="0" fontId="16" fillId="10" borderId="0" xfId="0" applyFont="1" applyFill="1"/>
    <xf numFmtId="0" fontId="8" fillId="10" borderId="0" xfId="0" applyFont="1" applyFill="1"/>
    <xf numFmtId="0" fontId="0" fillId="10" borderId="0" xfId="0" applyFill="1" applyBorder="1"/>
    <xf numFmtId="0" fontId="17" fillId="10" borderId="0" xfId="0" applyFont="1" applyFill="1" applyBorder="1" applyAlignment="1">
      <alignment wrapText="1"/>
    </xf>
    <xf numFmtId="0" fontId="2" fillId="10" borderId="0" xfId="0" applyFont="1" applyFill="1" applyAlignment="1">
      <alignment horizontal="center"/>
    </xf>
    <xf numFmtId="0" fontId="0" fillId="10" borderId="11" xfId="0" applyFill="1" applyBorder="1"/>
    <xf numFmtId="0" fontId="0" fillId="10" borderId="12" xfId="0" applyFill="1" applyBorder="1" applyAlignment="1">
      <alignment horizontal="center"/>
    </xf>
    <xf numFmtId="0" fontId="0" fillId="10" borderId="13" xfId="0" applyFill="1" applyBorder="1" applyAlignment="1">
      <alignment horizontal="center"/>
    </xf>
    <xf numFmtId="0" fontId="0" fillId="10" borderId="16" xfId="0" applyFill="1" applyBorder="1"/>
    <xf numFmtId="0" fontId="0" fillId="10" borderId="0" xfId="0" applyFill="1" applyBorder="1" applyAlignment="1">
      <alignment horizontal="center"/>
    </xf>
    <xf numFmtId="0" fontId="0" fillId="10" borderId="17" xfId="0" applyFill="1" applyBorder="1" applyAlignment="1">
      <alignment horizontal="center"/>
    </xf>
    <xf numFmtId="0" fontId="15" fillId="7" borderId="4" xfId="0" applyFont="1" applyFill="1" applyBorder="1" applyAlignment="1">
      <alignment horizontal="center" vertical="center"/>
    </xf>
    <xf numFmtId="0" fontId="15" fillId="7" borderId="20" xfId="0" applyFont="1" applyFill="1" applyBorder="1" applyAlignment="1">
      <alignment horizontal="center" vertical="center" wrapText="1"/>
    </xf>
    <xf numFmtId="0" fontId="7" fillId="6" borderId="4" xfId="0" applyFont="1" applyFill="1" applyBorder="1" applyAlignment="1">
      <alignment horizontal="center" vertical="center" wrapText="1"/>
    </xf>
    <xf numFmtId="164" fontId="8" fillId="6" borderId="20" xfId="0" applyNumberFormat="1" applyFont="1" applyFill="1" applyBorder="1" applyAlignment="1">
      <alignment horizontal="center"/>
    </xf>
    <xf numFmtId="0" fontId="4" fillId="13" borderId="4" xfId="0" applyFont="1" applyFill="1" applyBorder="1" applyAlignment="1">
      <alignment horizontal="center" vertical="center" wrapText="1"/>
    </xf>
    <xf numFmtId="164" fontId="0" fillId="10" borderId="17" xfId="1" applyNumberFormat="1" applyFont="1" applyFill="1" applyBorder="1" applyAlignment="1">
      <alignment wrapText="1"/>
    </xf>
    <xf numFmtId="0" fontId="8" fillId="6" borderId="20" xfId="0" applyFont="1" applyFill="1" applyBorder="1" applyAlignment="1">
      <alignment horizontal="center"/>
    </xf>
    <xf numFmtId="164" fontId="8" fillId="0" borderId="20" xfId="0" applyNumberFormat="1" applyFont="1" applyBorder="1" applyAlignment="1">
      <alignment horizontal="center"/>
    </xf>
    <xf numFmtId="0" fontId="16" fillId="0" borderId="16" xfId="0" applyFont="1" applyBorder="1"/>
    <xf numFmtId="0" fontId="16" fillId="0" borderId="0" xfId="0" applyFont="1" applyBorder="1" applyAlignment="1">
      <alignment horizontal="center"/>
    </xf>
    <xf numFmtId="0" fontId="16" fillId="0" borderId="17" xfId="0" applyFont="1" applyBorder="1" applyAlignment="1">
      <alignment horizontal="center"/>
    </xf>
    <xf numFmtId="164" fontId="8" fillId="0" borderId="20" xfId="1" applyNumberFormat="1" applyFont="1" applyBorder="1" applyAlignment="1">
      <alignment horizontal="center"/>
    </xf>
    <xf numFmtId="0" fontId="0" fillId="10" borderId="22" xfId="0" applyFill="1" applyBorder="1"/>
    <xf numFmtId="0" fontId="0" fillId="10" borderId="23" xfId="0" applyFill="1" applyBorder="1" applyAlignment="1">
      <alignment horizontal="center"/>
    </xf>
    <xf numFmtId="0" fontId="0" fillId="10" borderId="24" xfId="0" applyFill="1" applyBorder="1" applyAlignment="1">
      <alignment horizontal="center"/>
    </xf>
    <xf numFmtId="0" fontId="15" fillId="4" borderId="4" xfId="0" applyFont="1" applyFill="1" applyBorder="1" applyAlignment="1">
      <alignment horizontal="center" vertical="center" wrapText="1"/>
    </xf>
    <xf numFmtId="0" fontId="15" fillId="4" borderId="20" xfId="0" applyFont="1" applyFill="1" applyBorder="1" applyAlignment="1">
      <alignment horizontal="center" vertical="center" wrapText="1"/>
    </xf>
    <xf numFmtId="164" fontId="3" fillId="0" borderId="4" xfId="1" applyNumberFormat="1" applyFont="1" applyFill="1" applyBorder="1" applyAlignment="1">
      <alignment horizontal="center"/>
    </xf>
    <xf numFmtId="164" fontId="3" fillId="0" borderId="20" xfId="0" applyNumberFormat="1" applyFont="1" applyFill="1" applyBorder="1" applyAlignment="1">
      <alignment horizontal="center"/>
    </xf>
    <xf numFmtId="164" fontId="3" fillId="0" borderId="4" xfId="0" applyNumberFormat="1" applyFont="1" applyFill="1" applyBorder="1" applyAlignment="1">
      <alignment horizontal="center"/>
    </xf>
    <xf numFmtId="164" fontId="8" fillId="4" borderId="20" xfId="0" applyNumberFormat="1" applyFont="1" applyFill="1" applyBorder="1" applyAlignment="1">
      <alignment horizontal="center"/>
    </xf>
    <xf numFmtId="0" fontId="0" fillId="10" borderId="16" xfId="0" applyFill="1" applyBorder="1" applyAlignment="1">
      <alignment horizontal="center"/>
    </xf>
    <xf numFmtId="0" fontId="16" fillId="10" borderId="16" xfId="0" applyFont="1" applyFill="1" applyBorder="1" applyAlignment="1">
      <alignment horizontal="center"/>
    </xf>
    <xf numFmtId="0" fontId="16" fillId="10" borderId="0" xfId="0" applyFont="1" applyFill="1" applyBorder="1" applyAlignment="1">
      <alignment horizontal="center"/>
    </xf>
    <xf numFmtId="0" fontId="8" fillId="10" borderId="16" xfId="0" applyFont="1" applyFill="1" applyBorder="1" applyAlignment="1">
      <alignment horizontal="center"/>
    </xf>
    <xf numFmtId="0" fontId="8" fillId="10" borderId="0" xfId="0" applyFont="1" applyFill="1" applyBorder="1" applyAlignment="1">
      <alignment horizontal="center"/>
    </xf>
    <xf numFmtId="164" fontId="0" fillId="10" borderId="16" xfId="1" applyNumberFormat="1" applyFont="1" applyFill="1" applyBorder="1" applyAlignment="1">
      <alignment horizontal="center"/>
    </xf>
    <xf numFmtId="164" fontId="0" fillId="10" borderId="22" xfId="1" applyNumberFormat="1" applyFont="1" applyFill="1" applyBorder="1" applyAlignment="1">
      <alignment horizontal="center"/>
    </xf>
    <xf numFmtId="0" fontId="15" fillId="4" borderId="3" xfId="0" applyFont="1" applyFill="1" applyBorder="1" applyAlignment="1">
      <alignment horizontal="center" vertical="center" wrapText="1"/>
    </xf>
    <xf numFmtId="164" fontId="3" fillId="0" borderId="3" xfId="1" applyNumberFormat="1" applyFont="1" applyFill="1" applyBorder="1" applyAlignment="1">
      <alignment horizontal="center"/>
    </xf>
    <xf numFmtId="164" fontId="3" fillId="0" borderId="3" xfId="0" applyNumberFormat="1" applyFont="1" applyFill="1" applyBorder="1" applyAlignment="1">
      <alignment horizontal="center"/>
    </xf>
    <xf numFmtId="164" fontId="0" fillId="10" borderId="0" xfId="1" applyNumberFormat="1" applyFont="1" applyFill="1" applyBorder="1" applyAlignment="1">
      <alignment horizontal="center"/>
    </xf>
    <xf numFmtId="164" fontId="0" fillId="10" borderId="23" xfId="1" applyNumberFormat="1" applyFont="1" applyFill="1" applyBorder="1" applyAlignment="1">
      <alignment horizontal="center"/>
    </xf>
    <xf numFmtId="0" fontId="15" fillId="3" borderId="20" xfId="0" applyFont="1" applyFill="1" applyBorder="1" applyAlignment="1">
      <alignment horizontal="center" vertical="center" wrapText="1"/>
    </xf>
    <xf numFmtId="164" fontId="8" fillId="3" borderId="20" xfId="0" applyNumberFormat="1" applyFont="1" applyFill="1" applyBorder="1" applyAlignment="1">
      <alignment horizontal="center"/>
    </xf>
    <xf numFmtId="0" fontId="14" fillId="11"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6" borderId="4" xfId="0" applyFont="1" applyFill="1" applyBorder="1" applyAlignment="1">
      <alignment horizontal="center" vertical="center"/>
    </xf>
    <xf numFmtId="0" fontId="0" fillId="10" borderId="16" xfId="0" applyFill="1" applyBorder="1" applyAlignment="1">
      <alignment horizontal="center" vertical="center"/>
    </xf>
    <xf numFmtId="0" fontId="4" fillId="2" borderId="4" xfId="0" applyFont="1" applyFill="1" applyBorder="1" applyAlignment="1">
      <alignment vertical="center" wrapText="1"/>
    </xf>
    <xf numFmtId="0" fontId="4" fillId="2" borderId="20" xfId="0" applyFont="1" applyFill="1" applyBorder="1" applyAlignment="1">
      <alignment vertical="center" wrapText="1"/>
    </xf>
    <xf numFmtId="0" fontId="7" fillId="0" borderId="4"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20" xfId="0" applyFont="1" applyFill="1" applyBorder="1" applyAlignment="1">
      <alignment vertical="center" wrapText="1"/>
    </xf>
    <xf numFmtId="0" fontId="0" fillId="10" borderId="16" xfId="0" applyFill="1" applyBorder="1" applyAlignment="1">
      <alignment wrapText="1"/>
    </xf>
    <xf numFmtId="0" fontId="0" fillId="10" borderId="0" xfId="0" applyFill="1" applyBorder="1" applyAlignment="1">
      <alignment wrapText="1"/>
    </xf>
    <xf numFmtId="0" fontId="0" fillId="10" borderId="17" xfId="0" applyFill="1" applyBorder="1" applyAlignment="1">
      <alignment wrapText="1"/>
    </xf>
    <xf numFmtId="164" fontId="0" fillId="0" borderId="0" xfId="0" applyNumberFormat="1" applyBorder="1"/>
    <xf numFmtId="164" fontId="0" fillId="10" borderId="0" xfId="1" applyNumberFormat="1" applyFont="1" applyFill="1"/>
    <xf numFmtId="164" fontId="3" fillId="10" borderId="0" xfId="1" applyNumberFormat="1" applyFont="1" applyFill="1" applyBorder="1" applyAlignment="1">
      <alignment horizontal="center" vertical="center" wrapText="1"/>
    </xf>
    <xf numFmtId="164" fontId="0" fillId="10" borderId="0" xfId="1" applyNumberFormat="1" applyFont="1" applyFill="1" applyBorder="1"/>
    <xf numFmtId="164" fontId="0" fillId="0" borderId="0" xfId="0" applyNumberFormat="1" applyFill="1" applyBorder="1"/>
    <xf numFmtId="164" fontId="16" fillId="0" borderId="1" xfId="0" applyNumberFormat="1" applyFont="1" applyBorder="1"/>
    <xf numFmtId="164" fontId="16" fillId="0" borderId="1" xfId="1" applyNumberFormat="1" applyFont="1" applyBorder="1"/>
    <xf numFmtId="164" fontId="3" fillId="6" borderId="1" xfId="0" applyNumberFormat="1" applyFont="1" applyFill="1" applyBorder="1"/>
    <xf numFmtId="0" fontId="3" fillId="4" borderId="3" xfId="0" applyFont="1" applyFill="1" applyBorder="1" applyAlignment="1">
      <alignment horizontal="center" vertical="center"/>
    </xf>
    <xf numFmtId="0" fontId="3" fillId="10" borderId="0" xfId="0" applyFont="1" applyFill="1" applyBorder="1" applyAlignment="1">
      <alignment horizontal="center"/>
    </xf>
    <xf numFmtId="0" fontId="6" fillId="10" borderId="0" xfId="0" applyFont="1" applyFill="1" applyBorder="1" applyAlignment="1">
      <alignment horizontal="center" vertical="center" wrapText="1"/>
    </xf>
    <xf numFmtId="164" fontId="3" fillId="10" borderId="0" xfId="1" applyNumberFormat="1" applyFont="1" applyFill="1" applyBorder="1"/>
    <xf numFmtId="164" fontId="3" fillId="10" borderId="0" xfId="0" applyNumberFormat="1" applyFont="1" applyFill="1" applyBorder="1" applyAlignment="1">
      <alignment horizontal="center"/>
    </xf>
    <xf numFmtId="0" fontId="3" fillId="10" borderId="0" xfId="0" applyFont="1" applyFill="1" applyBorder="1" applyAlignment="1">
      <alignment horizontal="center" vertical="center"/>
    </xf>
    <xf numFmtId="164" fontId="16" fillId="10" borderId="0" xfId="0" applyNumberFormat="1" applyFont="1" applyFill="1" applyBorder="1"/>
    <xf numFmtId="164" fontId="0" fillId="10" borderId="0" xfId="0" applyNumberFormat="1" applyFill="1" applyBorder="1"/>
    <xf numFmtId="164" fontId="16" fillId="10" borderId="0" xfId="1" applyNumberFormat="1" applyFont="1" applyFill="1" applyBorder="1"/>
    <xf numFmtId="0" fontId="3" fillId="7" borderId="1" xfId="0" applyFont="1" applyFill="1" applyBorder="1" applyAlignment="1">
      <alignment horizontal="center" vertical="center" wrapText="1"/>
    </xf>
    <xf numFmtId="0" fontId="0" fillId="10" borderId="12" xfId="0" applyFill="1" applyBorder="1"/>
    <xf numFmtId="0" fontId="0" fillId="10" borderId="13" xfId="0" applyFill="1" applyBorder="1"/>
    <xf numFmtId="0" fontId="3" fillId="7" borderId="4" xfId="0" applyFont="1" applyFill="1" applyBorder="1" applyAlignment="1">
      <alignment horizontal="center" vertical="center"/>
    </xf>
    <xf numFmtId="0" fontId="3" fillId="7" borderId="20" xfId="0" applyFont="1" applyFill="1" applyBorder="1" applyAlignment="1">
      <alignment horizontal="center" vertical="center" wrapText="1"/>
    </xf>
    <xf numFmtId="164" fontId="3" fillId="6" borderId="20" xfId="0" applyNumberFormat="1" applyFont="1" applyFill="1" applyBorder="1"/>
    <xf numFmtId="0" fontId="3" fillId="6" borderId="4" xfId="0" applyFont="1" applyFill="1" applyBorder="1"/>
    <xf numFmtId="0" fontId="3" fillId="6" borderId="4" xfId="0" applyFont="1" applyFill="1" applyBorder="1" applyAlignment="1">
      <alignment wrapText="1"/>
    </xf>
    <xf numFmtId="164" fontId="0" fillId="10" borderId="17" xfId="0" applyNumberFormat="1" applyFill="1" applyBorder="1"/>
    <xf numFmtId="0" fontId="0" fillId="10" borderId="17" xfId="0" applyFill="1" applyBorder="1"/>
    <xf numFmtId="0" fontId="3" fillId="4" borderId="20" xfId="0" applyFont="1" applyFill="1" applyBorder="1" applyAlignment="1">
      <alignment horizontal="center" vertical="center"/>
    </xf>
    <xf numFmtId="164" fontId="16" fillId="0" borderId="20" xfId="0" applyNumberFormat="1" applyFont="1" applyBorder="1"/>
    <xf numFmtId="0" fontId="0" fillId="10" borderId="23" xfId="0" applyFill="1" applyBorder="1"/>
    <xf numFmtId="0" fontId="0" fillId="10" borderId="24" xfId="0" applyFill="1" applyBorder="1"/>
    <xf numFmtId="164" fontId="0" fillId="10" borderId="12" xfId="1" applyNumberFormat="1" applyFont="1" applyFill="1" applyBorder="1"/>
    <xf numFmtId="0" fontId="0" fillId="0" borderId="0" xfId="0" applyBorder="1"/>
    <xf numFmtId="0" fontId="0" fillId="0" borderId="17" xfId="0" applyBorder="1"/>
    <xf numFmtId="164" fontId="0" fillId="0" borderId="17" xfId="0" applyNumberFormat="1" applyFill="1" applyBorder="1"/>
    <xf numFmtId="164" fontId="16" fillId="0" borderId="20" xfId="1" applyNumberFormat="1" applyFont="1" applyBorder="1"/>
    <xf numFmtId="164" fontId="0" fillId="10" borderId="23" xfId="1" applyNumberFormat="1" applyFont="1" applyFill="1" applyBorder="1"/>
    <xf numFmtId="0" fontId="16" fillId="10" borderId="0" xfId="0" applyFont="1" applyFill="1" applyBorder="1" applyAlignment="1">
      <alignment horizontal="center" vertical="center"/>
    </xf>
    <xf numFmtId="0" fontId="8" fillId="10" borderId="0" xfId="0" applyFont="1" applyFill="1" applyBorder="1" applyAlignment="1">
      <alignment horizontal="center" vertical="center"/>
    </xf>
    <xf numFmtId="0" fontId="0" fillId="10" borderId="0" xfId="0" applyFill="1" applyBorder="1" applyAlignment="1">
      <alignment horizontal="center" vertical="center"/>
    </xf>
    <xf numFmtId="0" fontId="0" fillId="10" borderId="23" xfId="0" applyFill="1" applyBorder="1" applyAlignment="1">
      <alignment horizontal="center" vertical="center"/>
    </xf>
    <xf numFmtId="164" fontId="3" fillId="6" borderId="1" xfId="1" applyNumberFormat="1" applyFont="1" applyFill="1" applyBorder="1" applyAlignment="1" applyProtection="1">
      <alignment horizontal="center"/>
      <protection locked="0"/>
    </xf>
    <xf numFmtId="9" fontId="3" fillId="6" borderId="1" xfId="2" applyFont="1" applyFill="1" applyBorder="1" applyAlignment="1" applyProtection="1">
      <alignment horizontal="center"/>
      <protection locked="0"/>
    </xf>
    <xf numFmtId="0" fontId="21" fillId="9" borderId="1"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3" fillId="4" borderId="20" xfId="0" applyFont="1" applyFill="1" applyBorder="1" applyAlignment="1">
      <alignment horizontal="center" vertical="center" wrapText="1"/>
    </xf>
    <xf numFmtId="0" fontId="24" fillId="0" borderId="1" xfId="0" applyFont="1" applyBorder="1" applyAlignment="1">
      <alignment horizontal="center" vertical="center" wrapText="1"/>
    </xf>
    <xf numFmtId="0" fontId="21" fillId="10" borderId="1" xfId="0" applyFont="1" applyFill="1" applyBorder="1" applyAlignment="1">
      <alignment horizontal="center" vertical="center"/>
    </xf>
    <xf numFmtId="0" fontId="21" fillId="10" borderId="1" xfId="0" applyFont="1" applyFill="1" applyBorder="1" applyAlignment="1">
      <alignment horizontal="center" vertical="center" wrapText="1"/>
    </xf>
    <xf numFmtId="0" fontId="24" fillId="0" borderId="1" xfId="0" applyFont="1" applyBorder="1" applyAlignment="1">
      <alignment horizontal="center" vertical="center"/>
    </xf>
    <xf numFmtId="164" fontId="27" fillId="6" borderId="8" xfId="1" applyNumberFormat="1" applyFont="1" applyFill="1" applyBorder="1" applyProtection="1">
      <protection locked="0"/>
    </xf>
    <xf numFmtId="164" fontId="27" fillId="0" borderId="1" xfId="0" applyNumberFormat="1" applyFont="1" applyBorder="1"/>
    <xf numFmtId="164" fontId="27" fillId="0" borderId="1" xfId="1" applyNumberFormat="1" applyFont="1" applyBorder="1"/>
    <xf numFmtId="164" fontId="27" fillId="0" borderId="20" xfId="1" applyNumberFormat="1" applyFont="1" applyBorder="1"/>
    <xf numFmtId="0" fontId="24" fillId="0" borderId="2" xfId="0" applyFont="1" applyBorder="1" applyAlignment="1">
      <alignment vertical="center" wrapText="1"/>
    </xf>
    <xf numFmtId="0" fontId="25" fillId="0" borderId="1" xfId="0" applyFont="1" applyBorder="1" applyAlignment="1">
      <alignment horizontal="center" vertical="center" wrapText="1"/>
    </xf>
    <xf numFmtId="0" fontId="27" fillId="9" borderId="1" xfId="0" applyFont="1" applyFill="1" applyBorder="1" applyAlignment="1">
      <alignment horizontal="center" vertical="center" wrapText="1"/>
    </xf>
    <xf numFmtId="3" fontId="21" fillId="9" borderId="1" xfId="0" applyNumberFormat="1" applyFont="1" applyFill="1" applyBorder="1" applyAlignment="1">
      <alignment horizontal="center" vertical="center"/>
    </xf>
    <xf numFmtId="164" fontId="21" fillId="6" borderId="1" xfId="1" applyNumberFormat="1" applyFont="1" applyFill="1" applyBorder="1" applyAlignment="1">
      <alignment horizontal="center" vertical="center" wrapText="1"/>
    </xf>
    <xf numFmtId="164" fontId="19" fillId="3" borderId="1" xfId="0" applyNumberFormat="1" applyFont="1" applyFill="1" applyBorder="1"/>
    <xf numFmtId="164" fontId="19" fillId="3" borderId="1" xfId="1" applyNumberFormat="1" applyFont="1" applyFill="1" applyBorder="1"/>
    <xf numFmtId="164" fontId="19" fillId="4" borderId="1" xfId="0" applyNumberFormat="1" applyFont="1" applyFill="1" applyBorder="1"/>
    <xf numFmtId="164" fontId="19" fillId="4" borderId="1" xfId="1" applyNumberFormat="1" applyFont="1" applyFill="1" applyBorder="1"/>
    <xf numFmtId="164" fontId="19" fillId="4" borderId="20" xfId="1" applyNumberFormat="1" applyFont="1" applyFill="1" applyBorder="1"/>
    <xf numFmtId="0" fontId="17" fillId="7" borderId="2" xfId="0" applyFont="1" applyFill="1" applyBorder="1" applyAlignment="1">
      <alignment horizontal="center" wrapText="1"/>
    </xf>
    <xf numFmtId="0" fontId="17" fillId="7" borderId="6" xfId="0" applyFont="1" applyFill="1" applyBorder="1" applyAlignment="1">
      <alignment horizontal="center" wrapText="1"/>
    </xf>
    <xf numFmtId="0" fontId="17" fillId="7" borderId="3" xfId="0" applyFont="1" applyFill="1" applyBorder="1" applyAlignment="1">
      <alignment horizontal="center" wrapText="1"/>
    </xf>
    <xf numFmtId="0" fontId="3" fillId="7" borderId="18" xfId="0" applyFont="1" applyFill="1" applyBorder="1" applyAlignment="1">
      <alignment horizontal="center" wrapText="1"/>
    </xf>
    <xf numFmtId="0" fontId="3" fillId="7" borderId="9" xfId="0" applyFont="1" applyFill="1" applyBorder="1" applyAlignment="1">
      <alignment horizontal="center" wrapText="1"/>
    </xf>
    <xf numFmtId="0" fontId="3" fillId="7" borderId="19" xfId="0" applyFont="1" applyFill="1" applyBorder="1" applyAlignment="1">
      <alignment horizontal="center" wrapText="1"/>
    </xf>
    <xf numFmtId="0" fontId="3" fillId="7" borderId="14" xfId="0" applyFont="1" applyFill="1" applyBorder="1" applyAlignment="1">
      <alignment horizontal="center"/>
    </xf>
    <xf numFmtId="0" fontId="3" fillId="7" borderId="6" xfId="0" applyFont="1" applyFill="1" applyBorder="1" applyAlignment="1">
      <alignment horizontal="center"/>
    </xf>
    <xf numFmtId="0" fontId="3" fillId="7" borderId="15" xfId="0" applyFont="1" applyFill="1" applyBorder="1" applyAlignment="1">
      <alignment horizontal="center"/>
    </xf>
    <xf numFmtId="0" fontId="17" fillId="7" borderId="14"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8" fillId="7" borderId="18" xfId="0" applyFont="1" applyFill="1" applyBorder="1" applyAlignment="1">
      <alignment horizontal="center" wrapText="1"/>
    </xf>
    <xf numFmtId="0" fontId="8" fillId="7" borderId="10" xfId="0" applyFont="1" applyFill="1" applyBorder="1" applyAlignment="1">
      <alignment horizontal="center" wrapText="1"/>
    </xf>
    <xf numFmtId="0" fontId="8" fillId="7" borderId="21" xfId="0" applyFont="1" applyFill="1" applyBorder="1" applyAlignment="1">
      <alignment horizontal="center" wrapText="1"/>
    </xf>
    <xf numFmtId="0" fontId="8" fillId="7" borderId="5" xfId="0" applyFont="1" applyFill="1" applyBorder="1" applyAlignment="1">
      <alignment horizontal="center" wrapText="1"/>
    </xf>
    <xf numFmtId="0" fontId="8" fillId="7" borderId="1" xfId="0" applyFont="1" applyFill="1" applyBorder="1" applyAlignment="1">
      <alignment horizont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5" fillId="3" borderId="25" xfId="0" applyFont="1" applyFill="1" applyBorder="1" applyAlignment="1">
      <alignment horizontal="center" wrapText="1"/>
    </xf>
    <xf numFmtId="0" fontId="5" fillId="3" borderId="26" xfId="0" applyFont="1" applyFill="1" applyBorder="1" applyAlignment="1">
      <alignment horizontal="center" wrapText="1"/>
    </xf>
    <xf numFmtId="0" fontId="5" fillId="3" borderId="27" xfId="0" applyFont="1" applyFill="1" applyBorder="1" applyAlignment="1">
      <alignment horizontal="center" wrapText="1"/>
    </xf>
    <xf numFmtId="0" fontId="3" fillId="4" borderId="25" xfId="0" applyFont="1" applyFill="1" applyBorder="1" applyAlignment="1">
      <alignment horizontal="center"/>
    </xf>
    <xf numFmtId="0" fontId="3" fillId="4" borderId="26" xfId="0" applyFont="1" applyFill="1" applyBorder="1" applyAlignment="1">
      <alignment horizontal="center"/>
    </xf>
    <xf numFmtId="0" fontId="3" fillId="4" borderId="27" xfId="0" applyFont="1" applyFill="1" applyBorder="1" applyAlignment="1">
      <alignment horizontal="center"/>
    </xf>
    <xf numFmtId="0" fontId="3" fillId="3" borderId="25" xfId="0" applyFont="1" applyFill="1" applyBorder="1" applyAlignment="1">
      <alignment horizontal="center"/>
    </xf>
    <xf numFmtId="0" fontId="3" fillId="3" borderId="26" xfId="0" applyFont="1" applyFill="1" applyBorder="1" applyAlignment="1">
      <alignment horizontal="center"/>
    </xf>
    <xf numFmtId="0" fontId="3" fillId="3" borderId="27" xfId="0" applyFont="1" applyFill="1" applyBorder="1" applyAlignment="1">
      <alignment horizontal="center"/>
    </xf>
    <xf numFmtId="0" fontId="3" fillId="4" borderId="10" xfId="0" applyFont="1" applyFill="1" applyBorder="1" applyAlignment="1">
      <alignment horizontal="center"/>
    </xf>
    <xf numFmtId="0" fontId="3" fillId="4" borderId="7" xfId="0" applyFont="1" applyFill="1" applyBorder="1" applyAlignment="1">
      <alignment horizontal="center"/>
    </xf>
    <xf numFmtId="0" fontId="5" fillId="3" borderId="4" xfId="0" applyFont="1" applyFill="1" applyBorder="1" applyAlignment="1">
      <alignment horizontal="center" wrapText="1"/>
    </xf>
    <xf numFmtId="0" fontId="5" fillId="3" borderId="1" xfId="0" applyFont="1" applyFill="1" applyBorder="1" applyAlignment="1">
      <alignment horizontal="center" wrapText="1"/>
    </xf>
    <xf numFmtId="0" fontId="5" fillId="3" borderId="20" xfId="0" applyFont="1" applyFill="1" applyBorder="1" applyAlignment="1">
      <alignment horizontal="center" wrapText="1"/>
    </xf>
    <xf numFmtId="0" fontId="3" fillId="4" borderId="4" xfId="0" applyFont="1" applyFill="1" applyBorder="1" applyAlignment="1">
      <alignment horizontal="center"/>
    </xf>
    <xf numFmtId="0" fontId="3" fillId="4" borderId="1" xfId="0" applyFont="1" applyFill="1" applyBorder="1" applyAlignment="1">
      <alignment horizontal="center"/>
    </xf>
    <xf numFmtId="0" fontId="3" fillId="4" borderId="20" xfId="0" applyFont="1" applyFill="1" applyBorder="1" applyAlignment="1">
      <alignment horizontal="center"/>
    </xf>
    <xf numFmtId="0" fontId="8" fillId="8" borderId="18"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8" fillId="8" borderId="7" xfId="0" applyFont="1" applyFill="1" applyBorder="1" applyAlignment="1">
      <alignment horizontal="center" wrapText="1"/>
    </xf>
    <xf numFmtId="0" fontId="8" fillId="8" borderId="8" xfId="0" applyFont="1" applyFill="1" applyBorder="1" applyAlignment="1">
      <alignment horizont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3" fillId="3" borderId="4" xfId="0" applyFont="1" applyFill="1" applyBorder="1" applyAlignment="1">
      <alignment horizontal="center"/>
    </xf>
    <xf numFmtId="0" fontId="3" fillId="3" borderId="1" xfId="0" applyFont="1" applyFill="1" applyBorder="1" applyAlignment="1">
      <alignment horizontal="center"/>
    </xf>
    <xf numFmtId="0" fontId="3" fillId="3" borderId="20" xfId="0" applyFont="1" applyFill="1" applyBorder="1" applyAlignment="1">
      <alignment horizontal="center"/>
    </xf>
    <xf numFmtId="0" fontId="3" fillId="4" borderId="28" xfId="0" applyFont="1" applyFill="1" applyBorder="1" applyAlignment="1">
      <alignment horizontal="center"/>
    </xf>
    <xf numFmtId="0" fontId="16" fillId="10" borderId="1" xfId="0" applyFont="1" applyFill="1" applyBorder="1" applyAlignment="1">
      <alignment horizontal="center" vertical="center" wrapText="1"/>
    </xf>
    <xf numFmtId="0" fontId="19" fillId="4" borderId="1" xfId="0" applyFont="1" applyFill="1" applyBorder="1" applyAlignment="1">
      <alignment horizontal="center"/>
    </xf>
    <xf numFmtId="0" fontId="19" fillId="3" borderId="1" xfId="0" applyFont="1" applyFill="1" applyBorder="1" applyAlignment="1">
      <alignment horizontal="center"/>
    </xf>
    <xf numFmtId="0" fontId="19" fillId="4" borderId="20" xfId="0" applyFont="1" applyFill="1" applyBorder="1" applyAlignment="1">
      <alignment horizontal="center"/>
    </xf>
    <xf numFmtId="0" fontId="20" fillId="9" borderId="4"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9" borderId="2" xfId="0" applyFont="1" applyFill="1" applyBorder="1" applyAlignment="1">
      <alignment horizontal="center" vertical="center" wrapText="1"/>
    </xf>
    <xf numFmtId="0" fontId="19" fillId="3" borderId="3" xfId="0" applyFont="1" applyFill="1" applyBorder="1" applyAlignment="1">
      <alignment horizontal="center"/>
    </xf>
    <xf numFmtId="0" fontId="26"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12" fillId="10" borderId="4" xfId="0" applyFont="1" applyFill="1" applyBorder="1" applyAlignment="1">
      <alignment horizontal="center" vertical="center" wrapText="1"/>
    </xf>
    <xf numFmtId="0" fontId="12" fillId="10" borderId="1" xfId="0" applyFont="1" applyFill="1" applyBorder="1" applyAlignment="1">
      <alignment horizontal="center" vertical="center" wrapText="1"/>
    </xf>
    <xf numFmtId="164" fontId="21" fillId="9" borderId="7" xfId="1" applyNumberFormat="1" applyFont="1" applyFill="1" applyBorder="1" applyAlignment="1">
      <alignment horizontal="center" vertical="center" wrapText="1"/>
    </xf>
    <xf numFmtId="164" fontId="21" fillId="9" borderId="8" xfId="1" applyNumberFormat="1" applyFont="1" applyFill="1" applyBorder="1" applyAlignment="1">
      <alignment horizontal="center" vertical="center" wrapText="1"/>
    </xf>
    <xf numFmtId="0" fontId="21" fillId="9" borderId="4"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164" fontId="3" fillId="10" borderId="0" xfId="1" applyNumberFormat="1" applyFont="1" applyFill="1" applyBorder="1" applyAlignment="1">
      <alignment horizontal="center" wrapText="1"/>
    </xf>
    <xf numFmtId="0" fontId="0" fillId="10" borderId="32" xfId="0" applyFill="1" applyBorder="1" applyAlignment="1">
      <alignment horizontal="left" vertical="center" wrapText="1"/>
    </xf>
    <xf numFmtId="0" fontId="0" fillId="10" borderId="9" xfId="0" applyFill="1" applyBorder="1" applyAlignment="1">
      <alignment horizontal="left" vertical="center"/>
    </xf>
    <xf numFmtId="0" fontId="0" fillId="10" borderId="10" xfId="0" applyFill="1" applyBorder="1" applyAlignment="1">
      <alignment horizontal="left" vertical="center"/>
    </xf>
    <xf numFmtId="0" fontId="0" fillId="10" borderId="33" xfId="0" applyFill="1" applyBorder="1" applyAlignment="1">
      <alignment horizontal="left" vertical="center"/>
    </xf>
    <xf numFmtId="0" fontId="0" fillId="10" borderId="0" xfId="0" applyFill="1" applyBorder="1" applyAlignment="1">
      <alignment horizontal="left" vertical="center"/>
    </xf>
    <xf numFmtId="0" fontId="0" fillId="10" borderId="34" xfId="0" applyFill="1" applyBorder="1" applyAlignment="1">
      <alignment horizontal="left" vertical="center"/>
    </xf>
    <xf numFmtId="0" fontId="0" fillId="10" borderId="35" xfId="0" applyFill="1" applyBorder="1" applyAlignment="1">
      <alignment horizontal="left" vertical="center"/>
    </xf>
    <xf numFmtId="0" fontId="0" fillId="10" borderId="36" xfId="0" applyFill="1" applyBorder="1" applyAlignment="1">
      <alignment horizontal="left" vertical="center"/>
    </xf>
    <xf numFmtId="0" fontId="0" fillId="10" borderId="5" xfId="0" applyFill="1" applyBorder="1" applyAlignment="1">
      <alignment horizontal="left" vertical="center"/>
    </xf>
    <xf numFmtId="0" fontId="27" fillId="9" borderId="4" xfId="0" applyFont="1" applyFill="1" applyBorder="1" applyAlignment="1">
      <alignment horizontal="center" vertical="center" wrapText="1"/>
    </xf>
    <xf numFmtId="0" fontId="27" fillId="9" borderId="1" xfId="0" applyFont="1" applyFill="1" applyBorder="1" applyAlignment="1">
      <alignment horizontal="center" vertical="center" wrapText="1"/>
    </xf>
    <xf numFmtId="164" fontId="3" fillId="10" borderId="0" xfId="1" applyNumberFormat="1" applyFont="1" applyFill="1" applyBorder="1" applyAlignment="1">
      <alignment horizontal="center" vertical="center" wrapText="1"/>
    </xf>
    <xf numFmtId="0" fontId="24" fillId="10" borderId="4"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18" fillId="7" borderId="4" xfId="0" applyFont="1" applyFill="1" applyBorder="1" applyAlignment="1">
      <alignment horizontal="center"/>
    </xf>
    <xf numFmtId="0" fontId="18" fillId="7" borderId="1" xfId="0" applyFont="1" applyFill="1" applyBorder="1" applyAlignment="1">
      <alignment horizontal="center"/>
    </xf>
    <xf numFmtId="0" fontId="18" fillId="7" borderId="20" xfId="0" applyFont="1" applyFill="1" applyBorder="1" applyAlignment="1">
      <alignment horizontal="center"/>
    </xf>
    <xf numFmtId="0" fontId="19" fillId="6" borderId="14"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3" xfId="0" applyFont="1" applyFill="1" applyBorder="1" applyAlignment="1">
      <alignment horizontal="center" vertical="center"/>
    </xf>
    <xf numFmtId="0" fontId="3" fillId="6" borderId="4" xfId="0" applyFont="1" applyFill="1" applyBorder="1" applyAlignment="1">
      <alignment horizontal="center" vertical="center" wrapText="1"/>
    </xf>
    <xf numFmtId="0" fontId="3" fillId="7" borderId="4" xfId="0" applyFont="1" applyFill="1" applyBorder="1" applyAlignment="1">
      <alignment horizontal="center" wrapText="1"/>
    </xf>
    <xf numFmtId="0" fontId="3" fillId="7" borderId="1" xfId="0" applyFont="1" applyFill="1" applyBorder="1" applyAlignment="1">
      <alignment horizontal="center" wrapText="1"/>
    </xf>
    <xf numFmtId="0" fontId="3" fillId="7" borderId="20" xfId="0" applyFont="1" applyFill="1" applyBorder="1" applyAlignment="1">
      <alignment horizontal="center" wrapText="1"/>
    </xf>
    <xf numFmtId="0" fontId="3" fillId="7" borderId="4" xfId="0" applyFont="1" applyFill="1" applyBorder="1" applyAlignment="1">
      <alignment horizontal="center"/>
    </xf>
    <xf numFmtId="0" fontId="3" fillId="7" borderId="1" xfId="0" applyFont="1" applyFill="1" applyBorder="1" applyAlignment="1">
      <alignment horizontal="center"/>
    </xf>
    <xf numFmtId="0" fontId="3" fillId="7" borderId="20" xfId="0" applyFont="1" applyFill="1" applyBorder="1" applyAlignment="1">
      <alignment horizontal="center"/>
    </xf>
    <xf numFmtId="164" fontId="3" fillId="7" borderId="1" xfId="0" applyNumberFormat="1" applyFont="1" applyFill="1" applyBorder="1" applyAlignment="1">
      <alignment horizontal="center"/>
    </xf>
    <xf numFmtId="0" fontId="3" fillId="12" borderId="1" xfId="0" applyFont="1" applyFill="1" applyBorder="1" applyAlignment="1">
      <alignment horizontal="center"/>
    </xf>
    <xf numFmtId="164" fontId="3" fillId="12" borderId="1" xfId="0" applyNumberFormat="1" applyFont="1" applyFill="1" applyBorder="1" applyAlignment="1">
      <alignment horizontal="center"/>
    </xf>
    <xf numFmtId="164" fontId="3" fillId="12" borderId="20" xfId="0" applyNumberFormat="1" applyFont="1" applyFill="1" applyBorder="1" applyAlignment="1">
      <alignment horizontal="center"/>
    </xf>
  </cellXfs>
  <cellStyles count="5">
    <cellStyle name="Moneda" xfId="1" builtinId="4"/>
    <cellStyle name="Moneda 2" xfId="3"/>
    <cellStyle name="Normal" xfId="0" builtinId="0"/>
    <cellStyle name="Normal 2" xfId="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PZR38"/>
  <sheetViews>
    <sheetView tabSelected="1" zoomScale="90" zoomScaleNormal="90" workbookViewId="0">
      <selection activeCell="L10" sqref="L10"/>
    </sheetView>
  </sheetViews>
  <sheetFormatPr baseColWidth="10" defaultColWidth="0" defaultRowHeight="15" zeroHeight="1" x14ac:dyDescent="0.25"/>
  <cols>
    <col min="1" max="1" width="4.85546875" style="34" customWidth="1"/>
    <col min="2" max="2" width="22" style="1" customWidth="1"/>
    <col min="3" max="3" width="27.7109375" style="1" customWidth="1"/>
    <col min="4" max="4" width="25.85546875" style="1" customWidth="1"/>
    <col min="5" max="5" width="19.7109375" style="1" customWidth="1"/>
    <col min="6" max="6" width="11.7109375" style="1" customWidth="1"/>
    <col min="7" max="7" width="19" style="1" customWidth="1"/>
    <col min="8" max="8" width="15" style="13" customWidth="1"/>
    <col min="9" max="9" width="18.85546875" style="14" customWidth="1"/>
    <col min="10" max="10" width="19" style="14" customWidth="1"/>
    <col min="11" max="11" width="21.28515625" style="14" customWidth="1"/>
    <col min="12" max="12" width="19.85546875" style="14" customWidth="1"/>
    <col min="13" max="13" width="22.5703125" style="14" customWidth="1"/>
    <col min="14" max="14" width="18" style="14" customWidth="1"/>
    <col min="15" max="15" width="17.140625" style="14" customWidth="1"/>
    <col min="16" max="16" width="19.140625" style="14" customWidth="1"/>
    <col min="17" max="17" width="24" style="14" customWidth="1"/>
    <col min="18" max="18" width="29.28515625" style="14" customWidth="1"/>
    <col min="19" max="19" width="26.5703125" style="14" customWidth="1"/>
    <col min="20" max="20" width="25.140625" style="14" customWidth="1"/>
    <col min="21" max="21" width="22.140625" style="14" customWidth="1"/>
    <col min="22" max="22" width="24.5703125" style="14" customWidth="1"/>
    <col min="23" max="23" width="28.85546875" style="14" customWidth="1"/>
    <col min="24" max="24" width="24" style="14" customWidth="1"/>
    <col min="25" max="25" width="29.28515625" style="14" customWidth="1"/>
    <col min="26" max="26" width="26.5703125" style="14" customWidth="1"/>
    <col min="27" max="27" width="25.140625" style="14" customWidth="1"/>
    <col min="28" max="28" width="22.140625" style="14" customWidth="1"/>
    <col min="29" max="29" width="24.5703125" style="14" customWidth="1"/>
    <col min="30" max="30" width="28.85546875" style="14" customWidth="1"/>
    <col min="31" max="31" width="24" style="14" customWidth="1"/>
    <col min="32" max="32" width="29.28515625" style="14" customWidth="1"/>
    <col min="33" max="33" width="26.5703125" style="14" customWidth="1"/>
    <col min="34" max="34" width="25.140625" style="14" customWidth="1"/>
    <col min="35" max="35" width="22.140625" style="14" customWidth="1"/>
    <col min="36" max="36" width="24.5703125" style="14" customWidth="1"/>
    <col min="37" max="37" width="28.85546875" style="14" customWidth="1"/>
    <col min="38" max="38" width="4.5703125" customWidth="1"/>
    <col min="39" max="39" width="18.42578125" customWidth="1"/>
    <col min="40" max="40" width="24.85546875" style="14" customWidth="1"/>
    <col min="41" max="41" width="22.140625" style="14" customWidth="1"/>
    <col min="42" max="42" width="19.28515625" style="14" customWidth="1"/>
    <col min="43" max="43" width="22" style="14" customWidth="1"/>
    <col min="44" max="44" width="20" style="40" customWidth="1"/>
    <col min="45" max="4835" width="0" hidden="1" customWidth="1"/>
    <col min="4836" max="4836" width="13" hidden="1" customWidth="1"/>
    <col min="4837" max="4837" width="0" hidden="1" customWidth="1"/>
  </cols>
  <sheetData>
    <row r="1" spans="1:47 4836:4836 11510:11510" x14ac:dyDescent="0.25">
      <c r="B1" s="34"/>
      <c r="C1" s="34"/>
      <c r="D1" s="34"/>
      <c r="E1" s="34"/>
      <c r="F1" s="34"/>
      <c r="G1" s="34"/>
      <c r="H1" s="38"/>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46"/>
      <c r="AM1" s="49"/>
      <c r="AN1" s="50"/>
      <c r="AO1" s="50"/>
      <c r="AP1" s="50"/>
      <c r="AQ1" s="51"/>
      <c r="GCZ1">
        <v>11111111111111</v>
      </c>
      <c r="PZR1">
        <v>1</v>
      </c>
    </row>
    <row r="2" spans="1:47 4836:4836 11510:11510" ht="30.75" customHeight="1" x14ac:dyDescent="0.35">
      <c r="B2" s="173" t="s">
        <v>157</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5"/>
      <c r="AL2" s="47"/>
      <c r="AM2" s="182" t="s">
        <v>159</v>
      </c>
      <c r="AN2" s="183"/>
      <c r="AO2" s="183"/>
      <c r="AP2" s="183"/>
      <c r="AQ2" s="184"/>
    </row>
    <row r="3" spans="1:47 4836:4836 11510:11510" ht="15.75" thickBot="1" x14ac:dyDescent="0.3">
      <c r="B3" s="34"/>
      <c r="C3" s="34"/>
      <c r="D3" s="34"/>
      <c r="E3" s="34"/>
      <c r="F3" s="34"/>
      <c r="G3" s="34"/>
      <c r="H3" s="38"/>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46"/>
      <c r="AM3" s="52"/>
      <c r="AN3" s="53"/>
      <c r="AO3" s="53"/>
      <c r="AP3" s="53"/>
      <c r="AQ3" s="54"/>
      <c r="AS3" s="40"/>
      <c r="AT3" s="40"/>
      <c r="AU3" s="40"/>
    </row>
    <row r="4" spans="1:47 4836:4836 11510:11510" ht="15" customHeight="1" thickBot="1" x14ac:dyDescent="0.3">
      <c r="B4" s="190" t="s">
        <v>160</v>
      </c>
      <c r="C4" s="191"/>
      <c r="D4" s="191"/>
      <c r="E4" s="191"/>
      <c r="F4" s="191"/>
      <c r="G4" s="192"/>
      <c r="H4" s="193" t="s">
        <v>0</v>
      </c>
      <c r="I4" s="194"/>
      <c r="J4" s="194"/>
      <c r="K4" s="194"/>
      <c r="L4" s="194"/>
      <c r="M4" s="194"/>
      <c r="N4" s="194"/>
      <c r="O4" s="194"/>
      <c r="P4" s="195"/>
      <c r="Q4" s="196" t="s">
        <v>1</v>
      </c>
      <c r="R4" s="197"/>
      <c r="S4" s="197"/>
      <c r="T4" s="197"/>
      <c r="U4" s="197"/>
      <c r="V4" s="197"/>
      <c r="W4" s="198"/>
      <c r="X4" s="199" t="s">
        <v>2</v>
      </c>
      <c r="Y4" s="200"/>
      <c r="Z4" s="200"/>
      <c r="AA4" s="200"/>
      <c r="AB4" s="200"/>
      <c r="AC4" s="200"/>
      <c r="AD4" s="201"/>
      <c r="AE4" s="202" t="s">
        <v>150</v>
      </c>
      <c r="AF4" s="203"/>
      <c r="AG4" s="203"/>
      <c r="AH4" s="203"/>
      <c r="AI4" s="203"/>
      <c r="AJ4" s="203"/>
      <c r="AK4" s="203"/>
      <c r="AL4" s="40"/>
      <c r="AM4" s="176" t="s">
        <v>151</v>
      </c>
      <c r="AN4" s="177"/>
      <c r="AO4" s="177"/>
      <c r="AP4" s="177"/>
      <c r="AQ4" s="178"/>
    </row>
    <row r="5" spans="1:47 4836:4836 11510:11510" ht="15" customHeight="1" x14ac:dyDescent="0.25">
      <c r="B5" s="214" t="s">
        <v>161</v>
      </c>
      <c r="C5" s="215"/>
      <c r="D5" s="215"/>
      <c r="E5" s="215"/>
      <c r="F5" s="215"/>
      <c r="G5" s="216"/>
      <c r="H5" s="204" t="s">
        <v>9</v>
      </c>
      <c r="I5" s="205"/>
      <c r="J5" s="205"/>
      <c r="K5" s="205"/>
      <c r="L5" s="205"/>
      <c r="M5" s="205"/>
      <c r="N5" s="205"/>
      <c r="O5" s="205"/>
      <c r="P5" s="206"/>
      <c r="Q5" s="207" t="s">
        <v>9</v>
      </c>
      <c r="R5" s="208"/>
      <c r="S5" s="208"/>
      <c r="T5" s="208"/>
      <c r="U5" s="208"/>
      <c r="V5" s="208"/>
      <c r="W5" s="209"/>
      <c r="X5" s="221" t="s">
        <v>9</v>
      </c>
      <c r="Y5" s="222"/>
      <c r="Z5" s="222"/>
      <c r="AA5" s="222"/>
      <c r="AB5" s="222"/>
      <c r="AC5" s="222"/>
      <c r="AD5" s="223"/>
      <c r="AE5" s="224" t="s">
        <v>9</v>
      </c>
      <c r="AF5" s="197"/>
      <c r="AG5" s="197"/>
      <c r="AH5" s="197"/>
      <c r="AI5" s="197"/>
      <c r="AJ5" s="197"/>
      <c r="AK5" s="198"/>
      <c r="AL5" s="40"/>
      <c r="AM5" s="179" t="s">
        <v>9</v>
      </c>
      <c r="AN5" s="180"/>
      <c r="AO5" s="180"/>
      <c r="AP5" s="180"/>
      <c r="AQ5" s="181"/>
    </row>
    <row r="6" spans="1:47 4836:4836 11510:11510" s="25" customFormat="1" ht="63.75" customHeight="1" x14ac:dyDescent="0.2">
      <c r="A6" s="35"/>
      <c r="B6" s="94" t="s">
        <v>4</v>
      </c>
      <c r="C6" s="2" t="s">
        <v>5</v>
      </c>
      <c r="D6" s="2" t="s">
        <v>6</v>
      </c>
      <c r="E6" s="2" t="s">
        <v>7</v>
      </c>
      <c r="F6" s="3" t="s">
        <v>167</v>
      </c>
      <c r="G6" s="95" t="s">
        <v>8</v>
      </c>
      <c r="H6" s="90" t="s">
        <v>147</v>
      </c>
      <c r="I6" s="18" t="s">
        <v>182</v>
      </c>
      <c r="J6" s="19" t="s">
        <v>10</v>
      </c>
      <c r="K6" s="20" t="s">
        <v>11</v>
      </c>
      <c r="L6" s="20" t="s">
        <v>12</v>
      </c>
      <c r="M6" s="21" t="s">
        <v>13</v>
      </c>
      <c r="N6" s="22" t="s">
        <v>14</v>
      </c>
      <c r="O6" s="21" t="s">
        <v>15</v>
      </c>
      <c r="P6" s="88" t="s">
        <v>16</v>
      </c>
      <c r="Q6" s="70" t="s">
        <v>17</v>
      </c>
      <c r="R6" s="23" t="s">
        <v>18</v>
      </c>
      <c r="S6" s="23" t="s">
        <v>12</v>
      </c>
      <c r="T6" s="23" t="s">
        <v>13</v>
      </c>
      <c r="U6" s="24" t="s">
        <v>14</v>
      </c>
      <c r="V6" s="23" t="s">
        <v>15</v>
      </c>
      <c r="W6" s="71" t="s">
        <v>19</v>
      </c>
      <c r="X6" s="19" t="s">
        <v>17</v>
      </c>
      <c r="Y6" s="21" t="s">
        <v>18</v>
      </c>
      <c r="Z6" s="21" t="s">
        <v>12</v>
      </c>
      <c r="AA6" s="21" t="s">
        <v>13</v>
      </c>
      <c r="AB6" s="22" t="s">
        <v>14</v>
      </c>
      <c r="AC6" s="21" t="s">
        <v>15</v>
      </c>
      <c r="AD6" s="88" t="s">
        <v>20</v>
      </c>
      <c r="AE6" s="83" t="s">
        <v>17</v>
      </c>
      <c r="AF6" s="23" t="s">
        <v>21</v>
      </c>
      <c r="AG6" s="23" t="s">
        <v>12</v>
      </c>
      <c r="AH6" s="23" t="s">
        <v>13</v>
      </c>
      <c r="AI6" s="24" t="s">
        <v>14</v>
      </c>
      <c r="AJ6" s="23" t="s">
        <v>15</v>
      </c>
      <c r="AK6" s="71" t="s">
        <v>22</v>
      </c>
      <c r="AL6" s="42"/>
      <c r="AM6" s="55" t="s">
        <v>4</v>
      </c>
      <c r="AN6" s="27" t="s">
        <v>154</v>
      </c>
      <c r="AO6" s="27" t="s">
        <v>13</v>
      </c>
      <c r="AP6" s="27" t="s">
        <v>153</v>
      </c>
      <c r="AQ6" s="56" t="s">
        <v>152</v>
      </c>
      <c r="AR6" s="42"/>
    </row>
    <row r="7" spans="1:47 4836:4836 11510:11510" ht="27" x14ac:dyDescent="0.25">
      <c r="B7" s="96" t="s">
        <v>23</v>
      </c>
      <c r="C7" s="4" t="s">
        <v>24</v>
      </c>
      <c r="D7" s="4" t="s">
        <v>25</v>
      </c>
      <c r="E7" s="5" t="s">
        <v>26</v>
      </c>
      <c r="F7" s="4">
        <v>1</v>
      </c>
      <c r="G7" s="97" t="s">
        <v>27</v>
      </c>
      <c r="H7" s="91">
        <v>3</v>
      </c>
      <c r="I7" s="144"/>
      <c r="J7" s="6">
        <f>+I7*H7</f>
        <v>0</v>
      </c>
      <c r="K7" s="6">
        <f>+((J7/30)*27)+(J7*9)</f>
        <v>0</v>
      </c>
      <c r="L7" s="145"/>
      <c r="M7" s="6">
        <f>+K7*L7</f>
        <v>0</v>
      </c>
      <c r="N7" s="6">
        <f>+M7*19%</f>
        <v>0</v>
      </c>
      <c r="O7" s="8">
        <f>+M7+N7</f>
        <v>0</v>
      </c>
      <c r="P7" s="73">
        <f>+K7+O7</f>
        <v>0</v>
      </c>
      <c r="Q7" s="72">
        <f>+(J7*6%)+J7</f>
        <v>0</v>
      </c>
      <c r="R7" s="6">
        <f>+Q7*12</f>
        <v>0</v>
      </c>
      <c r="S7" s="9">
        <f>+L7</f>
        <v>0</v>
      </c>
      <c r="T7" s="6">
        <f>+R7*S7</f>
        <v>0</v>
      </c>
      <c r="U7" s="6">
        <f>+T7*19%</f>
        <v>0</v>
      </c>
      <c r="V7" s="8">
        <f>+T7+U7</f>
        <v>0</v>
      </c>
      <c r="W7" s="73">
        <f>+R7+V7</f>
        <v>0</v>
      </c>
      <c r="X7" s="72">
        <f>+(Q7*6%)+Q7</f>
        <v>0</v>
      </c>
      <c r="Y7" s="6">
        <f>+X7*12</f>
        <v>0</v>
      </c>
      <c r="Z7" s="9">
        <f>+L7</f>
        <v>0</v>
      </c>
      <c r="AA7" s="6">
        <f>+Y7*Z7</f>
        <v>0</v>
      </c>
      <c r="AB7" s="6">
        <f>+AA7*19%</f>
        <v>0</v>
      </c>
      <c r="AC7" s="8">
        <f>+AA7+AB7</f>
        <v>0</v>
      </c>
      <c r="AD7" s="73">
        <f>+Y7+AC7</f>
        <v>0</v>
      </c>
      <c r="AE7" s="84">
        <f>+(X7*6%)+X7</f>
        <v>0</v>
      </c>
      <c r="AF7" s="6">
        <f>+((AE7/30)*4)+(AE7*2)</f>
        <v>0</v>
      </c>
      <c r="AG7" s="9">
        <f>+L7</f>
        <v>0</v>
      </c>
      <c r="AH7" s="6">
        <f>+AF7*AG7</f>
        <v>0</v>
      </c>
      <c r="AI7" s="6">
        <f>+AH7*19%</f>
        <v>0</v>
      </c>
      <c r="AJ7" s="8">
        <f>+AH7+AI7</f>
        <v>0</v>
      </c>
      <c r="AK7" s="73">
        <f>+AF7+AJ7</f>
        <v>0</v>
      </c>
      <c r="AL7" s="40"/>
      <c r="AM7" s="57" t="s">
        <v>23</v>
      </c>
      <c r="AN7" s="33">
        <f>+AF7+Y7+R7+K7</f>
        <v>0</v>
      </c>
      <c r="AO7" s="33">
        <f>+AH7+AA7+T7+M7</f>
        <v>0</v>
      </c>
      <c r="AP7" s="28">
        <f>+AI7+AB7+U7+N7</f>
        <v>0</v>
      </c>
      <c r="AQ7" s="58">
        <f>+AN7+AO7+AP7</f>
        <v>0</v>
      </c>
      <c r="AR7" s="43"/>
    </row>
    <row r="8" spans="1:47 4836:4836 11510:11510" ht="27" x14ac:dyDescent="0.25">
      <c r="B8" s="96" t="s">
        <v>23</v>
      </c>
      <c r="C8" s="4" t="s">
        <v>24</v>
      </c>
      <c r="D8" s="4" t="s">
        <v>28</v>
      </c>
      <c r="E8" s="5" t="s">
        <v>26</v>
      </c>
      <c r="F8" s="4">
        <v>1</v>
      </c>
      <c r="G8" s="97" t="s">
        <v>29</v>
      </c>
      <c r="H8" s="91">
        <v>3</v>
      </c>
      <c r="I8" s="144"/>
      <c r="J8" s="6">
        <f t="shared" ref="J8:J25" si="0">+I8*H8</f>
        <v>0</v>
      </c>
      <c r="K8" s="6">
        <f t="shared" ref="K8:K25" si="1">+((J8/30)*27)+(J8*9)</f>
        <v>0</v>
      </c>
      <c r="L8" s="145"/>
      <c r="M8" s="6">
        <f t="shared" ref="M8:M25" si="2">+K8*L8</f>
        <v>0</v>
      </c>
      <c r="N8" s="6">
        <f t="shared" ref="N8:N25" si="3">+M8*19%</f>
        <v>0</v>
      </c>
      <c r="O8" s="8">
        <f t="shared" ref="O8:O25" si="4">+M8+N8</f>
        <v>0</v>
      </c>
      <c r="P8" s="73">
        <f t="shared" ref="P8:P25" si="5">+K8+O8</f>
        <v>0</v>
      </c>
      <c r="Q8" s="72">
        <f t="shared" ref="Q8:Q25" si="6">+(J8*6%)+J8</f>
        <v>0</v>
      </c>
      <c r="R8" s="6">
        <f t="shared" ref="R8:R25" si="7">+Q8*12</f>
        <v>0</v>
      </c>
      <c r="S8" s="9">
        <f t="shared" ref="S8:S26" si="8">+L8</f>
        <v>0</v>
      </c>
      <c r="T8" s="6">
        <f t="shared" ref="T8:T25" si="9">+R8*S8</f>
        <v>0</v>
      </c>
      <c r="U8" s="6">
        <f t="shared" ref="U8:U25" si="10">+T8*19%</f>
        <v>0</v>
      </c>
      <c r="V8" s="8">
        <f t="shared" ref="V8:V25" si="11">+T8+U8</f>
        <v>0</v>
      </c>
      <c r="W8" s="73">
        <f t="shared" ref="W8:W25" si="12">+R8+V8</f>
        <v>0</v>
      </c>
      <c r="X8" s="72">
        <f t="shared" ref="X8:X25" si="13">+(Q8*6%)+Q8</f>
        <v>0</v>
      </c>
      <c r="Y8" s="6">
        <f t="shared" ref="Y8:Y25" si="14">+X8*12</f>
        <v>0</v>
      </c>
      <c r="Z8" s="9">
        <f t="shared" ref="Z8:Z25" si="15">+L8</f>
        <v>0</v>
      </c>
      <c r="AA8" s="6">
        <f t="shared" ref="AA8:AA25" si="16">+Y8*Z8</f>
        <v>0</v>
      </c>
      <c r="AB8" s="6">
        <f t="shared" ref="AB8:AB25" si="17">+AA8*19%</f>
        <v>0</v>
      </c>
      <c r="AC8" s="8">
        <f t="shared" ref="AC8:AC25" si="18">+AA8+AB8</f>
        <v>0</v>
      </c>
      <c r="AD8" s="73">
        <f t="shared" ref="AD8:AD25" si="19">+Y8+AC8</f>
        <v>0</v>
      </c>
      <c r="AE8" s="84">
        <f t="shared" ref="AE8:AE25" si="20">+(X8*6%)+X8</f>
        <v>0</v>
      </c>
      <c r="AF8" s="6">
        <f t="shared" ref="AF8:AF25" si="21">+((AE8/30)*4)+(AE8*2)</f>
        <v>0</v>
      </c>
      <c r="AG8" s="9">
        <f t="shared" ref="AG8:AG25" si="22">+L8</f>
        <v>0</v>
      </c>
      <c r="AH8" s="6">
        <f t="shared" ref="AH8:AH25" si="23">+AF8*AG8</f>
        <v>0</v>
      </c>
      <c r="AI8" s="6">
        <f t="shared" ref="AI8:AI25" si="24">+AH8*19%</f>
        <v>0</v>
      </c>
      <c r="AJ8" s="8">
        <f t="shared" ref="AJ8:AJ25" si="25">+AH8+AI8</f>
        <v>0</v>
      </c>
      <c r="AK8" s="73">
        <f t="shared" ref="AK8:AK25" si="26">+AF8+AJ8</f>
        <v>0</v>
      </c>
      <c r="AL8" s="40"/>
      <c r="AM8" s="57" t="s">
        <v>23</v>
      </c>
      <c r="AN8" s="33">
        <f t="shared" ref="AN8:AN25" si="27">+AF8+Y8+R8+K8</f>
        <v>0</v>
      </c>
      <c r="AO8" s="33">
        <f t="shared" ref="AO8:AO25" si="28">+AH8+AA8+T8+M8</f>
        <v>0</v>
      </c>
      <c r="AP8" s="28">
        <f t="shared" ref="AP8:AP25" si="29">+AI8+AB8+U8+N8</f>
        <v>0</v>
      </c>
      <c r="AQ8" s="58">
        <f t="shared" ref="AQ8:AQ25" si="30">+AN8+AO8+AP8</f>
        <v>0</v>
      </c>
      <c r="AR8" s="43"/>
    </row>
    <row r="9" spans="1:47 4836:4836 11510:11510" ht="27" x14ac:dyDescent="0.25">
      <c r="B9" s="96" t="s">
        <v>23</v>
      </c>
      <c r="C9" s="4" t="s">
        <v>24</v>
      </c>
      <c r="D9" s="4" t="s">
        <v>28</v>
      </c>
      <c r="E9" s="5" t="s">
        <v>30</v>
      </c>
      <c r="F9" s="4">
        <v>1</v>
      </c>
      <c r="G9" s="97" t="s">
        <v>29</v>
      </c>
      <c r="H9" s="91">
        <v>1</v>
      </c>
      <c r="I9" s="144"/>
      <c r="J9" s="6">
        <f t="shared" si="0"/>
        <v>0</v>
      </c>
      <c r="K9" s="6">
        <f t="shared" si="1"/>
        <v>0</v>
      </c>
      <c r="L9" s="145"/>
      <c r="M9" s="6">
        <f t="shared" si="2"/>
        <v>0</v>
      </c>
      <c r="N9" s="6">
        <f t="shared" si="3"/>
        <v>0</v>
      </c>
      <c r="O9" s="8">
        <f t="shared" si="4"/>
        <v>0</v>
      </c>
      <c r="P9" s="73">
        <f t="shared" si="5"/>
        <v>0</v>
      </c>
      <c r="Q9" s="72">
        <f t="shared" si="6"/>
        <v>0</v>
      </c>
      <c r="R9" s="6">
        <f t="shared" si="7"/>
        <v>0</v>
      </c>
      <c r="S9" s="9">
        <f t="shared" si="8"/>
        <v>0</v>
      </c>
      <c r="T9" s="6">
        <f t="shared" si="9"/>
        <v>0</v>
      </c>
      <c r="U9" s="6">
        <f t="shared" si="10"/>
        <v>0</v>
      </c>
      <c r="V9" s="8">
        <f t="shared" si="11"/>
        <v>0</v>
      </c>
      <c r="W9" s="73">
        <f t="shared" si="12"/>
        <v>0</v>
      </c>
      <c r="X9" s="72">
        <f t="shared" si="13"/>
        <v>0</v>
      </c>
      <c r="Y9" s="6">
        <f t="shared" si="14"/>
        <v>0</v>
      </c>
      <c r="Z9" s="9">
        <f t="shared" si="15"/>
        <v>0</v>
      </c>
      <c r="AA9" s="6">
        <f t="shared" si="16"/>
        <v>0</v>
      </c>
      <c r="AB9" s="6">
        <f t="shared" si="17"/>
        <v>0</v>
      </c>
      <c r="AC9" s="8">
        <f t="shared" si="18"/>
        <v>0</v>
      </c>
      <c r="AD9" s="73">
        <f t="shared" si="19"/>
        <v>0</v>
      </c>
      <c r="AE9" s="84">
        <f t="shared" si="20"/>
        <v>0</v>
      </c>
      <c r="AF9" s="6">
        <f t="shared" si="21"/>
        <v>0</v>
      </c>
      <c r="AG9" s="9">
        <f t="shared" si="22"/>
        <v>0</v>
      </c>
      <c r="AH9" s="6">
        <f t="shared" si="23"/>
        <v>0</v>
      </c>
      <c r="AI9" s="6">
        <f t="shared" si="24"/>
        <v>0</v>
      </c>
      <c r="AJ9" s="8">
        <f t="shared" si="25"/>
        <v>0</v>
      </c>
      <c r="AK9" s="73">
        <f t="shared" si="26"/>
        <v>0</v>
      </c>
      <c r="AL9" s="40"/>
      <c r="AM9" s="57" t="s">
        <v>23</v>
      </c>
      <c r="AN9" s="33">
        <f t="shared" si="27"/>
        <v>0</v>
      </c>
      <c r="AO9" s="33">
        <f t="shared" si="28"/>
        <v>0</v>
      </c>
      <c r="AP9" s="28">
        <f t="shared" si="29"/>
        <v>0</v>
      </c>
      <c r="AQ9" s="58">
        <f t="shared" si="30"/>
        <v>0</v>
      </c>
      <c r="AR9" s="43"/>
    </row>
    <row r="10" spans="1:47 4836:4836 11510:11510" ht="40.5" x14ac:dyDescent="0.25">
      <c r="B10" s="96" t="s">
        <v>31</v>
      </c>
      <c r="C10" s="4" t="s">
        <v>24</v>
      </c>
      <c r="D10" s="4" t="s">
        <v>32</v>
      </c>
      <c r="E10" s="4" t="s">
        <v>30</v>
      </c>
      <c r="F10" s="4">
        <v>1</v>
      </c>
      <c r="G10" s="97" t="s">
        <v>27</v>
      </c>
      <c r="H10" s="91">
        <v>1</v>
      </c>
      <c r="I10" s="144"/>
      <c r="J10" s="6">
        <f t="shared" si="0"/>
        <v>0</v>
      </c>
      <c r="K10" s="6">
        <f t="shared" si="1"/>
        <v>0</v>
      </c>
      <c r="L10" s="145"/>
      <c r="M10" s="6">
        <f t="shared" si="2"/>
        <v>0</v>
      </c>
      <c r="N10" s="6">
        <f t="shared" si="3"/>
        <v>0</v>
      </c>
      <c r="O10" s="8">
        <f t="shared" si="4"/>
        <v>0</v>
      </c>
      <c r="P10" s="73">
        <f t="shared" si="5"/>
        <v>0</v>
      </c>
      <c r="Q10" s="72">
        <f t="shared" si="6"/>
        <v>0</v>
      </c>
      <c r="R10" s="6">
        <f t="shared" si="7"/>
        <v>0</v>
      </c>
      <c r="S10" s="9">
        <f t="shared" si="8"/>
        <v>0</v>
      </c>
      <c r="T10" s="6">
        <f t="shared" si="9"/>
        <v>0</v>
      </c>
      <c r="U10" s="6">
        <f t="shared" si="10"/>
        <v>0</v>
      </c>
      <c r="V10" s="8">
        <f t="shared" si="11"/>
        <v>0</v>
      </c>
      <c r="W10" s="73">
        <f t="shared" si="12"/>
        <v>0</v>
      </c>
      <c r="X10" s="72">
        <f t="shared" si="13"/>
        <v>0</v>
      </c>
      <c r="Y10" s="6">
        <f t="shared" si="14"/>
        <v>0</v>
      </c>
      <c r="Z10" s="9">
        <f t="shared" si="15"/>
        <v>0</v>
      </c>
      <c r="AA10" s="6">
        <f t="shared" si="16"/>
        <v>0</v>
      </c>
      <c r="AB10" s="6">
        <f t="shared" si="17"/>
        <v>0</v>
      </c>
      <c r="AC10" s="8">
        <f t="shared" si="18"/>
        <v>0</v>
      </c>
      <c r="AD10" s="73">
        <f t="shared" si="19"/>
        <v>0</v>
      </c>
      <c r="AE10" s="84">
        <f t="shared" si="20"/>
        <v>0</v>
      </c>
      <c r="AF10" s="6">
        <f t="shared" si="21"/>
        <v>0</v>
      </c>
      <c r="AG10" s="9">
        <f t="shared" si="22"/>
        <v>0</v>
      </c>
      <c r="AH10" s="6">
        <f t="shared" si="23"/>
        <v>0</v>
      </c>
      <c r="AI10" s="6">
        <f t="shared" si="24"/>
        <v>0</v>
      </c>
      <c r="AJ10" s="8">
        <f t="shared" si="25"/>
        <v>0</v>
      </c>
      <c r="AK10" s="73">
        <f t="shared" si="26"/>
        <v>0</v>
      </c>
      <c r="AL10" s="40"/>
      <c r="AM10" s="57" t="s">
        <v>31</v>
      </c>
      <c r="AN10" s="33">
        <f t="shared" si="27"/>
        <v>0</v>
      </c>
      <c r="AO10" s="33">
        <f t="shared" si="28"/>
        <v>0</v>
      </c>
      <c r="AP10" s="28">
        <f t="shared" si="29"/>
        <v>0</v>
      </c>
      <c r="AQ10" s="58">
        <f t="shared" si="30"/>
        <v>0</v>
      </c>
      <c r="AR10" s="43"/>
    </row>
    <row r="11" spans="1:47 4836:4836 11510:11510" ht="40.5" x14ac:dyDescent="0.25">
      <c r="B11" s="96" t="s">
        <v>33</v>
      </c>
      <c r="C11" s="4" t="s">
        <v>24</v>
      </c>
      <c r="D11" s="4" t="s">
        <v>32</v>
      </c>
      <c r="E11" s="4" t="s">
        <v>26</v>
      </c>
      <c r="F11" s="4">
        <v>1</v>
      </c>
      <c r="G11" s="97" t="s">
        <v>27</v>
      </c>
      <c r="H11" s="91">
        <v>3</v>
      </c>
      <c r="I11" s="144"/>
      <c r="J11" s="6">
        <f t="shared" si="0"/>
        <v>0</v>
      </c>
      <c r="K11" s="6">
        <f t="shared" si="1"/>
        <v>0</v>
      </c>
      <c r="L11" s="145"/>
      <c r="M11" s="6">
        <f t="shared" si="2"/>
        <v>0</v>
      </c>
      <c r="N11" s="6">
        <f t="shared" si="3"/>
        <v>0</v>
      </c>
      <c r="O11" s="8">
        <f t="shared" si="4"/>
        <v>0</v>
      </c>
      <c r="P11" s="73">
        <f t="shared" si="5"/>
        <v>0</v>
      </c>
      <c r="Q11" s="72">
        <f t="shared" si="6"/>
        <v>0</v>
      </c>
      <c r="R11" s="6">
        <f t="shared" si="7"/>
        <v>0</v>
      </c>
      <c r="S11" s="9">
        <f t="shared" si="8"/>
        <v>0</v>
      </c>
      <c r="T11" s="6">
        <f t="shared" si="9"/>
        <v>0</v>
      </c>
      <c r="U11" s="6">
        <f t="shared" si="10"/>
        <v>0</v>
      </c>
      <c r="V11" s="8">
        <f t="shared" si="11"/>
        <v>0</v>
      </c>
      <c r="W11" s="73">
        <f t="shared" si="12"/>
        <v>0</v>
      </c>
      <c r="X11" s="72">
        <f t="shared" si="13"/>
        <v>0</v>
      </c>
      <c r="Y11" s="6">
        <f t="shared" si="14"/>
        <v>0</v>
      </c>
      <c r="Z11" s="9">
        <f t="shared" si="15"/>
        <v>0</v>
      </c>
      <c r="AA11" s="6">
        <f t="shared" si="16"/>
        <v>0</v>
      </c>
      <c r="AB11" s="6">
        <f t="shared" si="17"/>
        <v>0</v>
      </c>
      <c r="AC11" s="8">
        <f t="shared" si="18"/>
        <v>0</v>
      </c>
      <c r="AD11" s="73">
        <f t="shared" si="19"/>
        <v>0</v>
      </c>
      <c r="AE11" s="84">
        <f t="shared" si="20"/>
        <v>0</v>
      </c>
      <c r="AF11" s="6">
        <f t="shared" si="21"/>
        <v>0</v>
      </c>
      <c r="AG11" s="9">
        <f t="shared" si="22"/>
        <v>0</v>
      </c>
      <c r="AH11" s="6">
        <f t="shared" si="23"/>
        <v>0</v>
      </c>
      <c r="AI11" s="6">
        <f t="shared" si="24"/>
        <v>0</v>
      </c>
      <c r="AJ11" s="8">
        <f t="shared" si="25"/>
        <v>0</v>
      </c>
      <c r="AK11" s="73">
        <f t="shared" si="26"/>
        <v>0</v>
      </c>
      <c r="AL11" s="40"/>
      <c r="AM11" s="57" t="s">
        <v>33</v>
      </c>
      <c r="AN11" s="33">
        <f t="shared" si="27"/>
        <v>0</v>
      </c>
      <c r="AO11" s="33">
        <f t="shared" si="28"/>
        <v>0</v>
      </c>
      <c r="AP11" s="28">
        <f t="shared" si="29"/>
        <v>0</v>
      </c>
      <c r="AQ11" s="58">
        <f t="shared" si="30"/>
        <v>0</v>
      </c>
      <c r="AR11" s="43"/>
    </row>
    <row r="12" spans="1:47 4836:4836 11510:11510" ht="40.5" x14ac:dyDescent="0.25">
      <c r="B12" s="96" t="s">
        <v>34</v>
      </c>
      <c r="C12" s="4" t="s">
        <v>24</v>
      </c>
      <c r="D12" s="4" t="s">
        <v>32</v>
      </c>
      <c r="E12" s="4" t="s">
        <v>30</v>
      </c>
      <c r="F12" s="4">
        <v>1</v>
      </c>
      <c r="G12" s="97" t="s">
        <v>27</v>
      </c>
      <c r="H12" s="91">
        <v>1</v>
      </c>
      <c r="I12" s="144"/>
      <c r="J12" s="6">
        <f t="shared" si="0"/>
        <v>0</v>
      </c>
      <c r="K12" s="6">
        <f t="shared" si="1"/>
        <v>0</v>
      </c>
      <c r="L12" s="145"/>
      <c r="M12" s="6">
        <f t="shared" si="2"/>
        <v>0</v>
      </c>
      <c r="N12" s="6">
        <f t="shared" si="3"/>
        <v>0</v>
      </c>
      <c r="O12" s="8">
        <f t="shared" si="4"/>
        <v>0</v>
      </c>
      <c r="P12" s="73">
        <f t="shared" si="5"/>
        <v>0</v>
      </c>
      <c r="Q12" s="72">
        <f t="shared" si="6"/>
        <v>0</v>
      </c>
      <c r="R12" s="6">
        <f t="shared" si="7"/>
        <v>0</v>
      </c>
      <c r="S12" s="9">
        <f t="shared" si="8"/>
        <v>0</v>
      </c>
      <c r="T12" s="6">
        <f t="shared" si="9"/>
        <v>0</v>
      </c>
      <c r="U12" s="6">
        <f t="shared" si="10"/>
        <v>0</v>
      </c>
      <c r="V12" s="8">
        <f t="shared" si="11"/>
        <v>0</v>
      </c>
      <c r="W12" s="73">
        <f t="shared" si="12"/>
        <v>0</v>
      </c>
      <c r="X12" s="72">
        <f t="shared" si="13"/>
        <v>0</v>
      </c>
      <c r="Y12" s="6">
        <f t="shared" si="14"/>
        <v>0</v>
      </c>
      <c r="Z12" s="9">
        <f t="shared" si="15"/>
        <v>0</v>
      </c>
      <c r="AA12" s="6">
        <f t="shared" si="16"/>
        <v>0</v>
      </c>
      <c r="AB12" s="6">
        <f t="shared" si="17"/>
        <v>0</v>
      </c>
      <c r="AC12" s="8">
        <f t="shared" si="18"/>
        <v>0</v>
      </c>
      <c r="AD12" s="73">
        <f t="shared" si="19"/>
        <v>0</v>
      </c>
      <c r="AE12" s="84">
        <f t="shared" si="20"/>
        <v>0</v>
      </c>
      <c r="AF12" s="6">
        <f t="shared" si="21"/>
        <v>0</v>
      </c>
      <c r="AG12" s="9">
        <f t="shared" si="22"/>
        <v>0</v>
      </c>
      <c r="AH12" s="6">
        <f t="shared" si="23"/>
        <v>0</v>
      </c>
      <c r="AI12" s="6">
        <f t="shared" si="24"/>
        <v>0</v>
      </c>
      <c r="AJ12" s="8">
        <f t="shared" si="25"/>
        <v>0</v>
      </c>
      <c r="AK12" s="73">
        <f t="shared" si="26"/>
        <v>0</v>
      </c>
      <c r="AL12" s="40"/>
      <c r="AM12" s="57" t="s">
        <v>34</v>
      </c>
      <c r="AN12" s="33">
        <f t="shared" si="27"/>
        <v>0</v>
      </c>
      <c r="AO12" s="33">
        <f t="shared" si="28"/>
        <v>0</v>
      </c>
      <c r="AP12" s="28">
        <f t="shared" si="29"/>
        <v>0</v>
      </c>
      <c r="AQ12" s="58">
        <f t="shared" si="30"/>
        <v>0</v>
      </c>
      <c r="AR12" s="43"/>
    </row>
    <row r="13" spans="1:47 4836:4836 11510:11510" ht="27" x14ac:dyDescent="0.25">
      <c r="B13" s="96" t="s">
        <v>23</v>
      </c>
      <c r="C13" s="4" t="s">
        <v>24</v>
      </c>
      <c r="D13" s="4" t="s">
        <v>35</v>
      </c>
      <c r="E13" s="4" t="s">
        <v>30</v>
      </c>
      <c r="F13" s="4">
        <v>1</v>
      </c>
      <c r="G13" s="97" t="s">
        <v>29</v>
      </c>
      <c r="H13" s="91">
        <v>1</v>
      </c>
      <c r="I13" s="144"/>
      <c r="J13" s="6">
        <f t="shared" si="0"/>
        <v>0</v>
      </c>
      <c r="K13" s="6">
        <f t="shared" si="1"/>
        <v>0</v>
      </c>
      <c r="L13" s="145"/>
      <c r="M13" s="6">
        <f t="shared" si="2"/>
        <v>0</v>
      </c>
      <c r="N13" s="6">
        <f t="shared" si="3"/>
        <v>0</v>
      </c>
      <c r="O13" s="8">
        <f t="shared" si="4"/>
        <v>0</v>
      </c>
      <c r="P13" s="73">
        <f t="shared" si="5"/>
        <v>0</v>
      </c>
      <c r="Q13" s="72">
        <f t="shared" si="6"/>
        <v>0</v>
      </c>
      <c r="R13" s="6">
        <f t="shared" si="7"/>
        <v>0</v>
      </c>
      <c r="S13" s="9">
        <f t="shared" si="8"/>
        <v>0</v>
      </c>
      <c r="T13" s="6">
        <f t="shared" si="9"/>
        <v>0</v>
      </c>
      <c r="U13" s="6">
        <f t="shared" si="10"/>
        <v>0</v>
      </c>
      <c r="V13" s="8">
        <f t="shared" si="11"/>
        <v>0</v>
      </c>
      <c r="W13" s="73">
        <f t="shared" si="12"/>
        <v>0</v>
      </c>
      <c r="X13" s="72">
        <f t="shared" si="13"/>
        <v>0</v>
      </c>
      <c r="Y13" s="6">
        <f t="shared" si="14"/>
        <v>0</v>
      </c>
      <c r="Z13" s="9">
        <f t="shared" si="15"/>
        <v>0</v>
      </c>
      <c r="AA13" s="6">
        <f t="shared" si="16"/>
        <v>0</v>
      </c>
      <c r="AB13" s="6">
        <f t="shared" si="17"/>
        <v>0</v>
      </c>
      <c r="AC13" s="8">
        <f t="shared" si="18"/>
        <v>0</v>
      </c>
      <c r="AD13" s="73">
        <f t="shared" si="19"/>
        <v>0</v>
      </c>
      <c r="AE13" s="84">
        <f t="shared" si="20"/>
        <v>0</v>
      </c>
      <c r="AF13" s="6">
        <f t="shared" si="21"/>
        <v>0</v>
      </c>
      <c r="AG13" s="9">
        <f t="shared" si="22"/>
        <v>0</v>
      </c>
      <c r="AH13" s="6">
        <f t="shared" si="23"/>
        <v>0</v>
      </c>
      <c r="AI13" s="6">
        <f t="shared" si="24"/>
        <v>0</v>
      </c>
      <c r="AJ13" s="8">
        <f t="shared" si="25"/>
        <v>0</v>
      </c>
      <c r="AK13" s="73">
        <f t="shared" si="26"/>
        <v>0</v>
      </c>
      <c r="AL13" s="40"/>
      <c r="AM13" s="57" t="s">
        <v>23</v>
      </c>
      <c r="AN13" s="33">
        <f t="shared" si="27"/>
        <v>0</v>
      </c>
      <c r="AO13" s="33">
        <f t="shared" si="28"/>
        <v>0</v>
      </c>
      <c r="AP13" s="28">
        <f t="shared" si="29"/>
        <v>0</v>
      </c>
      <c r="AQ13" s="58">
        <f t="shared" si="30"/>
        <v>0</v>
      </c>
      <c r="AR13" s="43"/>
    </row>
    <row r="14" spans="1:47 4836:4836 11510:11510" ht="27" x14ac:dyDescent="0.25">
      <c r="B14" s="96" t="s">
        <v>23</v>
      </c>
      <c r="C14" s="4" t="s">
        <v>24</v>
      </c>
      <c r="D14" s="4" t="s">
        <v>35</v>
      </c>
      <c r="E14" s="4" t="s">
        <v>30</v>
      </c>
      <c r="F14" s="4">
        <v>1</v>
      </c>
      <c r="G14" s="97" t="s">
        <v>29</v>
      </c>
      <c r="H14" s="91">
        <v>1</v>
      </c>
      <c r="I14" s="144"/>
      <c r="J14" s="6">
        <f t="shared" si="0"/>
        <v>0</v>
      </c>
      <c r="K14" s="6">
        <f t="shared" si="1"/>
        <v>0</v>
      </c>
      <c r="L14" s="145"/>
      <c r="M14" s="6">
        <f t="shared" si="2"/>
        <v>0</v>
      </c>
      <c r="N14" s="6">
        <f t="shared" si="3"/>
        <v>0</v>
      </c>
      <c r="O14" s="8">
        <f t="shared" si="4"/>
        <v>0</v>
      </c>
      <c r="P14" s="73">
        <f t="shared" si="5"/>
        <v>0</v>
      </c>
      <c r="Q14" s="72">
        <f t="shared" si="6"/>
        <v>0</v>
      </c>
      <c r="R14" s="6">
        <f t="shared" si="7"/>
        <v>0</v>
      </c>
      <c r="S14" s="9">
        <f t="shared" si="8"/>
        <v>0</v>
      </c>
      <c r="T14" s="6">
        <f t="shared" si="9"/>
        <v>0</v>
      </c>
      <c r="U14" s="6">
        <f t="shared" si="10"/>
        <v>0</v>
      </c>
      <c r="V14" s="8">
        <f t="shared" si="11"/>
        <v>0</v>
      </c>
      <c r="W14" s="73">
        <f t="shared" si="12"/>
        <v>0</v>
      </c>
      <c r="X14" s="72">
        <f t="shared" si="13"/>
        <v>0</v>
      </c>
      <c r="Y14" s="6">
        <f t="shared" si="14"/>
        <v>0</v>
      </c>
      <c r="Z14" s="9">
        <f t="shared" si="15"/>
        <v>0</v>
      </c>
      <c r="AA14" s="6">
        <f t="shared" si="16"/>
        <v>0</v>
      </c>
      <c r="AB14" s="6">
        <f t="shared" si="17"/>
        <v>0</v>
      </c>
      <c r="AC14" s="8">
        <f t="shared" si="18"/>
        <v>0</v>
      </c>
      <c r="AD14" s="73">
        <f t="shared" si="19"/>
        <v>0</v>
      </c>
      <c r="AE14" s="84">
        <f t="shared" si="20"/>
        <v>0</v>
      </c>
      <c r="AF14" s="6">
        <f t="shared" si="21"/>
        <v>0</v>
      </c>
      <c r="AG14" s="9">
        <f t="shared" si="22"/>
        <v>0</v>
      </c>
      <c r="AH14" s="6">
        <f t="shared" si="23"/>
        <v>0</v>
      </c>
      <c r="AI14" s="6">
        <f t="shared" si="24"/>
        <v>0</v>
      </c>
      <c r="AJ14" s="8">
        <f t="shared" si="25"/>
        <v>0</v>
      </c>
      <c r="AK14" s="73">
        <f t="shared" si="26"/>
        <v>0</v>
      </c>
      <c r="AL14" s="40"/>
      <c r="AM14" s="57" t="s">
        <v>23</v>
      </c>
      <c r="AN14" s="33">
        <f t="shared" si="27"/>
        <v>0</v>
      </c>
      <c r="AO14" s="33">
        <f t="shared" si="28"/>
        <v>0</v>
      </c>
      <c r="AP14" s="28">
        <f t="shared" si="29"/>
        <v>0</v>
      </c>
      <c r="AQ14" s="58">
        <f t="shared" si="30"/>
        <v>0</v>
      </c>
      <c r="AR14" s="43"/>
    </row>
    <row r="15" spans="1:47 4836:4836 11510:11510" ht="27" x14ac:dyDescent="0.25">
      <c r="B15" s="96" t="s">
        <v>36</v>
      </c>
      <c r="C15" s="4" t="s">
        <v>24</v>
      </c>
      <c r="D15" s="4" t="s">
        <v>32</v>
      </c>
      <c r="E15" s="4" t="s">
        <v>26</v>
      </c>
      <c r="F15" s="4">
        <v>1</v>
      </c>
      <c r="G15" s="97" t="s">
        <v>27</v>
      </c>
      <c r="H15" s="91">
        <v>3</v>
      </c>
      <c r="I15" s="144"/>
      <c r="J15" s="6">
        <f t="shared" si="0"/>
        <v>0</v>
      </c>
      <c r="K15" s="6">
        <f t="shared" si="1"/>
        <v>0</v>
      </c>
      <c r="L15" s="145"/>
      <c r="M15" s="6">
        <f t="shared" si="2"/>
        <v>0</v>
      </c>
      <c r="N15" s="6">
        <f t="shared" si="3"/>
        <v>0</v>
      </c>
      <c r="O15" s="8">
        <f t="shared" si="4"/>
        <v>0</v>
      </c>
      <c r="P15" s="73">
        <f t="shared" si="5"/>
        <v>0</v>
      </c>
      <c r="Q15" s="72">
        <f t="shared" si="6"/>
        <v>0</v>
      </c>
      <c r="R15" s="6">
        <f t="shared" si="7"/>
        <v>0</v>
      </c>
      <c r="S15" s="9">
        <f t="shared" si="8"/>
        <v>0</v>
      </c>
      <c r="T15" s="6">
        <f t="shared" si="9"/>
        <v>0</v>
      </c>
      <c r="U15" s="6">
        <f t="shared" si="10"/>
        <v>0</v>
      </c>
      <c r="V15" s="8">
        <f t="shared" si="11"/>
        <v>0</v>
      </c>
      <c r="W15" s="73">
        <f t="shared" si="12"/>
        <v>0</v>
      </c>
      <c r="X15" s="72">
        <f t="shared" si="13"/>
        <v>0</v>
      </c>
      <c r="Y15" s="6">
        <f t="shared" si="14"/>
        <v>0</v>
      </c>
      <c r="Z15" s="9">
        <f t="shared" si="15"/>
        <v>0</v>
      </c>
      <c r="AA15" s="6">
        <f t="shared" si="16"/>
        <v>0</v>
      </c>
      <c r="AB15" s="6">
        <f t="shared" si="17"/>
        <v>0</v>
      </c>
      <c r="AC15" s="8">
        <f t="shared" si="18"/>
        <v>0</v>
      </c>
      <c r="AD15" s="73">
        <f t="shared" si="19"/>
        <v>0</v>
      </c>
      <c r="AE15" s="84">
        <f t="shared" si="20"/>
        <v>0</v>
      </c>
      <c r="AF15" s="6">
        <f t="shared" si="21"/>
        <v>0</v>
      </c>
      <c r="AG15" s="9">
        <f t="shared" si="22"/>
        <v>0</v>
      </c>
      <c r="AH15" s="6">
        <f t="shared" si="23"/>
        <v>0</v>
      </c>
      <c r="AI15" s="6">
        <f t="shared" si="24"/>
        <v>0</v>
      </c>
      <c r="AJ15" s="8">
        <f t="shared" si="25"/>
        <v>0</v>
      </c>
      <c r="AK15" s="73">
        <f t="shared" si="26"/>
        <v>0</v>
      </c>
      <c r="AL15" s="40"/>
      <c r="AM15" s="57" t="s">
        <v>36</v>
      </c>
      <c r="AN15" s="33">
        <f t="shared" si="27"/>
        <v>0</v>
      </c>
      <c r="AO15" s="33">
        <f t="shared" si="28"/>
        <v>0</v>
      </c>
      <c r="AP15" s="28">
        <f t="shared" si="29"/>
        <v>0</v>
      </c>
      <c r="AQ15" s="58">
        <f t="shared" si="30"/>
        <v>0</v>
      </c>
      <c r="AR15" s="43"/>
    </row>
    <row r="16" spans="1:47 4836:4836 11510:11510" ht="54" x14ac:dyDescent="0.25">
      <c r="B16" s="96" t="s">
        <v>37</v>
      </c>
      <c r="C16" s="4" t="s">
        <v>24</v>
      </c>
      <c r="D16" s="4" t="s">
        <v>32</v>
      </c>
      <c r="E16" s="4" t="s">
        <v>30</v>
      </c>
      <c r="F16" s="4">
        <v>1</v>
      </c>
      <c r="G16" s="97" t="s">
        <v>27</v>
      </c>
      <c r="H16" s="91">
        <v>1</v>
      </c>
      <c r="I16" s="144"/>
      <c r="J16" s="6">
        <f t="shared" si="0"/>
        <v>0</v>
      </c>
      <c r="K16" s="6">
        <f t="shared" si="1"/>
        <v>0</v>
      </c>
      <c r="L16" s="145"/>
      <c r="M16" s="6">
        <f t="shared" si="2"/>
        <v>0</v>
      </c>
      <c r="N16" s="6">
        <f t="shared" si="3"/>
        <v>0</v>
      </c>
      <c r="O16" s="8">
        <f t="shared" si="4"/>
        <v>0</v>
      </c>
      <c r="P16" s="73">
        <f t="shared" si="5"/>
        <v>0</v>
      </c>
      <c r="Q16" s="72">
        <f t="shared" si="6"/>
        <v>0</v>
      </c>
      <c r="R16" s="6">
        <f t="shared" si="7"/>
        <v>0</v>
      </c>
      <c r="S16" s="9">
        <f t="shared" si="8"/>
        <v>0</v>
      </c>
      <c r="T16" s="6">
        <f t="shared" si="9"/>
        <v>0</v>
      </c>
      <c r="U16" s="6">
        <f t="shared" si="10"/>
        <v>0</v>
      </c>
      <c r="V16" s="8">
        <f t="shared" si="11"/>
        <v>0</v>
      </c>
      <c r="W16" s="73">
        <f t="shared" si="12"/>
        <v>0</v>
      </c>
      <c r="X16" s="72">
        <f t="shared" si="13"/>
        <v>0</v>
      </c>
      <c r="Y16" s="6">
        <f t="shared" si="14"/>
        <v>0</v>
      </c>
      <c r="Z16" s="9">
        <f t="shared" si="15"/>
        <v>0</v>
      </c>
      <c r="AA16" s="6">
        <f t="shared" si="16"/>
        <v>0</v>
      </c>
      <c r="AB16" s="6">
        <f t="shared" si="17"/>
        <v>0</v>
      </c>
      <c r="AC16" s="8">
        <f t="shared" si="18"/>
        <v>0</v>
      </c>
      <c r="AD16" s="73">
        <f t="shared" si="19"/>
        <v>0</v>
      </c>
      <c r="AE16" s="84">
        <f t="shared" si="20"/>
        <v>0</v>
      </c>
      <c r="AF16" s="6">
        <f t="shared" si="21"/>
        <v>0</v>
      </c>
      <c r="AG16" s="9">
        <f t="shared" si="22"/>
        <v>0</v>
      </c>
      <c r="AH16" s="6">
        <f t="shared" si="23"/>
        <v>0</v>
      </c>
      <c r="AI16" s="6">
        <f t="shared" si="24"/>
        <v>0</v>
      </c>
      <c r="AJ16" s="8">
        <f t="shared" si="25"/>
        <v>0</v>
      </c>
      <c r="AK16" s="73">
        <f t="shared" si="26"/>
        <v>0</v>
      </c>
      <c r="AL16" s="40"/>
      <c r="AM16" s="57" t="s">
        <v>37</v>
      </c>
      <c r="AN16" s="33">
        <f t="shared" si="27"/>
        <v>0</v>
      </c>
      <c r="AO16" s="33">
        <f t="shared" si="28"/>
        <v>0</v>
      </c>
      <c r="AP16" s="28">
        <f t="shared" si="29"/>
        <v>0</v>
      </c>
      <c r="AQ16" s="58">
        <f t="shared" si="30"/>
        <v>0</v>
      </c>
      <c r="AR16" s="43"/>
    </row>
    <row r="17" spans="1:58" ht="27" x14ac:dyDescent="0.25">
      <c r="B17" s="96" t="s">
        <v>38</v>
      </c>
      <c r="C17" s="4" t="s">
        <v>39</v>
      </c>
      <c r="D17" s="4" t="s">
        <v>32</v>
      </c>
      <c r="E17" s="4" t="s">
        <v>26</v>
      </c>
      <c r="F17" s="4">
        <v>1</v>
      </c>
      <c r="G17" s="97" t="s">
        <v>27</v>
      </c>
      <c r="H17" s="91">
        <v>3</v>
      </c>
      <c r="I17" s="144"/>
      <c r="J17" s="6">
        <f t="shared" si="0"/>
        <v>0</v>
      </c>
      <c r="K17" s="6">
        <f t="shared" si="1"/>
        <v>0</v>
      </c>
      <c r="L17" s="145"/>
      <c r="M17" s="6">
        <f t="shared" si="2"/>
        <v>0</v>
      </c>
      <c r="N17" s="6">
        <f t="shared" si="3"/>
        <v>0</v>
      </c>
      <c r="O17" s="8">
        <f t="shared" si="4"/>
        <v>0</v>
      </c>
      <c r="P17" s="73">
        <f t="shared" si="5"/>
        <v>0</v>
      </c>
      <c r="Q17" s="72">
        <f t="shared" si="6"/>
        <v>0</v>
      </c>
      <c r="R17" s="6">
        <f t="shared" si="7"/>
        <v>0</v>
      </c>
      <c r="S17" s="9">
        <f t="shared" si="8"/>
        <v>0</v>
      </c>
      <c r="T17" s="6">
        <f t="shared" si="9"/>
        <v>0</v>
      </c>
      <c r="U17" s="6">
        <f t="shared" si="10"/>
        <v>0</v>
      </c>
      <c r="V17" s="8">
        <f t="shared" si="11"/>
        <v>0</v>
      </c>
      <c r="W17" s="73">
        <f t="shared" si="12"/>
        <v>0</v>
      </c>
      <c r="X17" s="72">
        <f t="shared" si="13"/>
        <v>0</v>
      </c>
      <c r="Y17" s="6">
        <f t="shared" si="14"/>
        <v>0</v>
      </c>
      <c r="Z17" s="9">
        <f t="shared" si="15"/>
        <v>0</v>
      </c>
      <c r="AA17" s="6">
        <f t="shared" si="16"/>
        <v>0</v>
      </c>
      <c r="AB17" s="6">
        <f t="shared" si="17"/>
        <v>0</v>
      </c>
      <c r="AC17" s="8">
        <f t="shared" si="18"/>
        <v>0</v>
      </c>
      <c r="AD17" s="73">
        <f t="shared" si="19"/>
        <v>0</v>
      </c>
      <c r="AE17" s="84">
        <f t="shared" si="20"/>
        <v>0</v>
      </c>
      <c r="AF17" s="6">
        <f t="shared" si="21"/>
        <v>0</v>
      </c>
      <c r="AG17" s="9">
        <f t="shared" si="22"/>
        <v>0</v>
      </c>
      <c r="AH17" s="6">
        <f t="shared" si="23"/>
        <v>0</v>
      </c>
      <c r="AI17" s="6">
        <f t="shared" si="24"/>
        <v>0</v>
      </c>
      <c r="AJ17" s="8">
        <f t="shared" si="25"/>
        <v>0</v>
      </c>
      <c r="AK17" s="73">
        <f t="shared" si="26"/>
        <v>0</v>
      </c>
      <c r="AL17" s="40"/>
      <c r="AM17" s="57" t="s">
        <v>38</v>
      </c>
      <c r="AN17" s="33">
        <f t="shared" si="27"/>
        <v>0</v>
      </c>
      <c r="AO17" s="33">
        <f t="shared" si="28"/>
        <v>0</v>
      </c>
      <c r="AP17" s="28">
        <f t="shared" si="29"/>
        <v>0</v>
      </c>
      <c r="AQ17" s="58">
        <f t="shared" si="30"/>
        <v>0</v>
      </c>
      <c r="AR17" s="43"/>
    </row>
    <row r="18" spans="1:58" ht="40.5" x14ac:dyDescent="0.25">
      <c r="B18" s="96" t="s">
        <v>180</v>
      </c>
      <c r="C18" s="4" t="s">
        <v>39</v>
      </c>
      <c r="D18" s="4" t="s">
        <v>35</v>
      </c>
      <c r="E18" s="4" t="s">
        <v>30</v>
      </c>
      <c r="F18" s="4">
        <v>1</v>
      </c>
      <c r="G18" s="97" t="s">
        <v>29</v>
      </c>
      <c r="H18" s="91">
        <v>1</v>
      </c>
      <c r="I18" s="144"/>
      <c r="J18" s="6">
        <f t="shared" si="0"/>
        <v>0</v>
      </c>
      <c r="K18" s="6">
        <f t="shared" si="1"/>
        <v>0</v>
      </c>
      <c r="L18" s="145"/>
      <c r="M18" s="6">
        <f t="shared" si="2"/>
        <v>0</v>
      </c>
      <c r="N18" s="6">
        <f t="shared" si="3"/>
        <v>0</v>
      </c>
      <c r="O18" s="8">
        <f t="shared" si="4"/>
        <v>0</v>
      </c>
      <c r="P18" s="73">
        <f t="shared" si="5"/>
        <v>0</v>
      </c>
      <c r="Q18" s="72">
        <f t="shared" si="6"/>
        <v>0</v>
      </c>
      <c r="R18" s="6">
        <f t="shared" si="7"/>
        <v>0</v>
      </c>
      <c r="S18" s="9">
        <f t="shared" si="8"/>
        <v>0</v>
      </c>
      <c r="T18" s="6">
        <f t="shared" si="9"/>
        <v>0</v>
      </c>
      <c r="U18" s="6">
        <f t="shared" si="10"/>
        <v>0</v>
      </c>
      <c r="V18" s="8">
        <f t="shared" si="11"/>
        <v>0</v>
      </c>
      <c r="W18" s="73">
        <f t="shared" si="12"/>
        <v>0</v>
      </c>
      <c r="X18" s="72">
        <f t="shared" si="13"/>
        <v>0</v>
      </c>
      <c r="Y18" s="6">
        <f t="shared" si="14"/>
        <v>0</v>
      </c>
      <c r="Z18" s="9">
        <f t="shared" si="15"/>
        <v>0</v>
      </c>
      <c r="AA18" s="6">
        <f t="shared" si="16"/>
        <v>0</v>
      </c>
      <c r="AB18" s="6">
        <f t="shared" si="17"/>
        <v>0</v>
      </c>
      <c r="AC18" s="8">
        <f t="shared" si="18"/>
        <v>0</v>
      </c>
      <c r="AD18" s="73">
        <f t="shared" si="19"/>
        <v>0</v>
      </c>
      <c r="AE18" s="84">
        <f t="shared" si="20"/>
        <v>0</v>
      </c>
      <c r="AF18" s="6">
        <f t="shared" si="21"/>
        <v>0</v>
      </c>
      <c r="AG18" s="9">
        <f t="shared" si="22"/>
        <v>0</v>
      </c>
      <c r="AH18" s="6">
        <f t="shared" si="23"/>
        <v>0</v>
      </c>
      <c r="AI18" s="6">
        <f t="shared" si="24"/>
        <v>0</v>
      </c>
      <c r="AJ18" s="8">
        <f t="shared" si="25"/>
        <v>0</v>
      </c>
      <c r="AK18" s="73">
        <f t="shared" si="26"/>
        <v>0</v>
      </c>
      <c r="AL18" s="40"/>
      <c r="AM18" s="57" t="s">
        <v>40</v>
      </c>
      <c r="AN18" s="33">
        <f t="shared" si="27"/>
        <v>0</v>
      </c>
      <c r="AO18" s="33">
        <f t="shared" si="28"/>
        <v>0</v>
      </c>
      <c r="AP18" s="28">
        <f t="shared" si="29"/>
        <v>0</v>
      </c>
      <c r="AQ18" s="58">
        <f t="shared" si="30"/>
        <v>0</v>
      </c>
      <c r="AR18" s="43"/>
    </row>
    <row r="19" spans="1:58" ht="40.5" x14ac:dyDescent="0.25">
      <c r="B19" s="96" t="s">
        <v>41</v>
      </c>
      <c r="C19" s="4" t="s">
        <v>148</v>
      </c>
      <c r="D19" s="4" t="s">
        <v>32</v>
      </c>
      <c r="E19" s="4" t="s">
        <v>43</v>
      </c>
      <c r="F19" s="4">
        <v>1</v>
      </c>
      <c r="G19" s="97" t="s">
        <v>27</v>
      </c>
      <c r="H19" s="91">
        <v>1</v>
      </c>
      <c r="I19" s="144"/>
      <c r="J19" s="6">
        <f t="shared" si="0"/>
        <v>0</v>
      </c>
      <c r="K19" s="6">
        <f t="shared" si="1"/>
        <v>0</v>
      </c>
      <c r="L19" s="145"/>
      <c r="M19" s="6">
        <f t="shared" si="2"/>
        <v>0</v>
      </c>
      <c r="N19" s="6">
        <f t="shared" si="3"/>
        <v>0</v>
      </c>
      <c r="O19" s="8">
        <f t="shared" si="4"/>
        <v>0</v>
      </c>
      <c r="P19" s="73">
        <f t="shared" si="5"/>
        <v>0</v>
      </c>
      <c r="Q19" s="72">
        <f t="shared" si="6"/>
        <v>0</v>
      </c>
      <c r="R19" s="6">
        <f t="shared" si="7"/>
        <v>0</v>
      </c>
      <c r="S19" s="9">
        <f t="shared" si="8"/>
        <v>0</v>
      </c>
      <c r="T19" s="6">
        <f t="shared" si="9"/>
        <v>0</v>
      </c>
      <c r="U19" s="6">
        <f t="shared" si="10"/>
        <v>0</v>
      </c>
      <c r="V19" s="8">
        <f t="shared" si="11"/>
        <v>0</v>
      </c>
      <c r="W19" s="73">
        <f t="shared" si="12"/>
        <v>0</v>
      </c>
      <c r="X19" s="72">
        <f t="shared" si="13"/>
        <v>0</v>
      </c>
      <c r="Y19" s="6">
        <f t="shared" si="14"/>
        <v>0</v>
      </c>
      <c r="Z19" s="9">
        <f t="shared" si="15"/>
        <v>0</v>
      </c>
      <c r="AA19" s="6">
        <f t="shared" si="16"/>
        <v>0</v>
      </c>
      <c r="AB19" s="6">
        <f t="shared" si="17"/>
        <v>0</v>
      </c>
      <c r="AC19" s="8">
        <f t="shared" si="18"/>
        <v>0</v>
      </c>
      <c r="AD19" s="73">
        <f t="shared" si="19"/>
        <v>0</v>
      </c>
      <c r="AE19" s="84">
        <f t="shared" si="20"/>
        <v>0</v>
      </c>
      <c r="AF19" s="6">
        <f t="shared" si="21"/>
        <v>0</v>
      </c>
      <c r="AG19" s="9">
        <f t="shared" si="22"/>
        <v>0</v>
      </c>
      <c r="AH19" s="6">
        <f t="shared" si="23"/>
        <v>0</v>
      </c>
      <c r="AI19" s="6">
        <f t="shared" si="24"/>
        <v>0</v>
      </c>
      <c r="AJ19" s="8">
        <f t="shared" si="25"/>
        <v>0</v>
      </c>
      <c r="AK19" s="73">
        <f t="shared" si="26"/>
        <v>0</v>
      </c>
      <c r="AL19" s="40"/>
      <c r="AM19" s="57" t="s">
        <v>41</v>
      </c>
      <c r="AN19" s="33">
        <f t="shared" si="27"/>
        <v>0</v>
      </c>
      <c r="AO19" s="33">
        <f t="shared" si="28"/>
        <v>0</v>
      </c>
      <c r="AP19" s="28">
        <f t="shared" si="29"/>
        <v>0</v>
      </c>
      <c r="AQ19" s="58">
        <f t="shared" si="30"/>
        <v>0</v>
      </c>
      <c r="AR19" s="43"/>
    </row>
    <row r="20" spans="1:58" ht="27" x14ac:dyDescent="0.25">
      <c r="B20" s="96" t="s">
        <v>44</v>
      </c>
      <c r="C20" s="4" t="s">
        <v>45</v>
      </c>
      <c r="D20" s="4" t="s">
        <v>32</v>
      </c>
      <c r="E20" s="4" t="s">
        <v>30</v>
      </c>
      <c r="F20" s="4">
        <v>1</v>
      </c>
      <c r="G20" s="97" t="s">
        <v>27</v>
      </c>
      <c r="H20" s="91">
        <v>1</v>
      </c>
      <c r="I20" s="144"/>
      <c r="J20" s="6">
        <f t="shared" si="0"/>
        <v>0</v>
      </c>
      <c r="K20" s="6">
        <f t="shared" si="1"/>
        <v>0</v>
      </c>
      <c r="L20" s="145"/>
      <c r="M20" s="6">
        <f t="shared" si="2"/>
        <v>0</v>
      </c>
      <c r="N20" s="6">
        <f t="shared" si="3"/>
        <v>0</v>
      </c>
      <c r="O20" s="8">
        <f t="shared" si="4"/>
        <v>0</v>
      </c>
      <c r="P20" s="73">
        <f t="shared" si="5"/>
        <v>0</v>
      </c>
      <c r="Q20" s="72">
        <f t="shared" si="6"/>
        <v>0</v>
      </c>
      <c r="R20" s="6">
        <f t="shared" si="7"/>
        <v>0</v>
      </c>
      <c r="S20" s="9">
        <f t="shared" si="8"/>
        <v>0</v>
      </c>
      <c r="T20" s="6">
        <f t="shared" si="9"/>
        <v>0</v>
      </c>
      <c r="U20" s="6">
        <f t="shared" si="10"/>
        <v>0</v>
      </c>
      <c r="V20" s="8">
        <f t="shared" si="11"/>
        <v>0</v>
      </c>
      <c r="W20" s="73">
        <f t="shared" si="12"/>
        <v>0</v>
      </c>
      <c r="X20" s="72">
        <f t="shared" si="13"/>
        <v>0</v>
      </c>
      <c r="Y20" s="6">
        <f t="shared" si="14"/>
        <v>0</v>
      </c>
      <c r="Z20" s="9">
        <f t="shared" si="15"/>
        <v>0</v>
      </c>
      <c r="AA20" s="6">
        <f t="shared" si="16"/>
        <v>0</v>
      </c>
      <c r="AB20" s="6">
        <f t="shared" si="17"/>
        <v>0</v>
      </c>
      <c r="AC20" s="8">
        <f t="shared" si="18"/>
        <v>0</v>
      </c>
      <c r="AD20" s="73">
        <f t="shared" si="19"/>
        <v>0</v>
      </c>
      <c r="AE20" s="84">
        <f t="shared" si="20"/>
        <v>0</v>
      </c>
      <c r="AF20" s="6">
        <f t="shared" si="21"/>
        <v>0</v>
      </c>
      <c r="AG20" s="9">
        <f t="shared" si="22"/>
        <v>0</v>
      </c>
      <c r="AH20" s="6">
        <f t="shared" si="23"/>
        <v>0</v>
      </c>
      <c r="AI20" s="6">
        <f t="shared" si="24"/>
        <v>0</v>
      </c>
      <c r="AJ20" s="8">
        <f t="shared" si="25"/>
        <v>0</v>
      </c>
      <c r="AK20" s="73">
        <f t="shared" si="26"/>
        <v>0</v>
      </c>
      <c r="AL20" s="40"/>
      <c r="AM20" s="57" t="s">
        <v>44</v>
      </c>
      <c r="AN20" s="33">
        <f t="shared" si="27"/>
        <v>0</v>
      </c>
      <c r="AO20" s="33">
        <f t="shared" si="28"/>
        <v>0</v>
      </c>
      <c r="AP20" s="28">
        <f t="shared" si="29"/>
        <v>0</v>
      </c>
      <c r="AQ20" s="58">
        <f t="shared" si="30"/>
        <v>0</v>
      </c>
      <c r="AR20" s="43"/>
    </row>
    <row r="21" spans="1:58" ht="27" x14ac:dyDescent="0.25">
      <c r="B21" s="96" t="s">
        <v>46</v>
      </c>
      <c r="C21" s="4" t="s">
        <v>47</v>
      </c>
      <c r="D21" s="4" t="s">
        <v>32</v>
      </c>
      <c r="E21" s="4" t="s">
        <v>30</v>
      </c>
      <c r="F21" s="4">
        <v>1</v>
      </c>
      <c r="G21" s="97" t="s">
        <v>27</v>
      </c>
      <c r="H21" s="91">
        <v>1</v>
      </c>
      <c r="I21" s="144"/>
      <c r="J21" s="6">
        <f t="shared" si="0"/>
        <v>0</v>
      </c>
      <c r="K21" s="6">
        <f t="shared" si="1"/>
        <v>0</v>
      </c>
      <c r="L21" s="145"/>
      <c r="M21" s="6">
        <f t="shared" si="2"/>
        <v>0</v>
      </c>
      <c r="N21" s="6">
        <f t="shared" si="3"/>
        <v>0</v>
      </c>
      <c r="O21" s="8">
        <f t="shared" si="4"/>
        <v>0</v>
      </c>
      <c r="P21" s="73">
        <f t="shared" si="5"/>
        <v>0</v>
      </c>
      <c r="Q21" s="72">
        <f t="shared" si="6"/>
        <v>0</v>
      </c>
      <c r="R21" s="6">
        <f t="shared" si="7"/>
        <v>0</v>
      </c>
      <c r="S21" s="9">
        <f t="shared" si="8"/>
        <v>0</v>
      </c>
      <c r="T21" s="6">
        <f t="shared" si="9"/>
        <v>0</v>
      </c>
      <c r="U21" s="6">
        <f t="shared" si="10"/>
        <v>0</v>
      </c>
      <c r="V21" s="8">
        <f t="shared" si="11"/>
        <v>0</v>
      </c>
      <c r="W21" s="73">
        <f t="shared" si="12"/>
        <v>0</v>
      </c>
      <c r="X21" s="72">
        <f t="shared" si="13"/>
        <v>0</v>
      </c>
      <c r="Y21" s="6">
        <f t="shared" si="14"/>
        <v>0</v>
      </c>
      <c r="Z21" s="9">
        <f t="shared" si="15"/>
        <v>0</v>
      </c>
      <c r="AA21" s="6">
        <f t="shared" si="16"/>
        <v>0</v>
      </c>
      <c r="AB21" s="6">
        <f t="shared" si="17"/>
        <v>0</v>
      </c>
      <c r="AC21" s="8">
        <f t="shared" si="18"/>
        <v>0</v>
      </c>
      <c r="AD21" s="73">
        <f t="shared" si="19"/>
        <v>0</v>
      </c>
      <c r="AE21" s="84">
        <f t="shared" si="20"/>
        <v>0</v>
      </c>
      <c r="AF21" s="6">
        <f t="shared" si="21"/>
        <v>0</v>
      </c>
      <c r="AG21" s="9">
        <f t="shared" si="22"/>
        <v>0</v>
      </c>
      <c r="AH21" s="6">
        <f t="shared" si="23"/>
        <v>0</v>
      </c>
      <c r="AI21" s="6">
        <f t="shared" si="24"/>
        <v>0</v>
      </c>
      <c r="AJ21" s="8">
        <f t="shared" si="25"/>
        <v>0</v>
      </c>
      <c r="AK21" s="73">
        <f t="shared" si="26"/>
        <v>0</v>
      </c>
      <c r="AL21" s="40"/>
      <c r="AM21" s="57" t="s">
        <v>46</v>
      </c>
      <c r="AN21" s="33">
        <f t="shared" si="27"/>
        <v>0</v>
      </c>
      <c r="AO21" s="33">
        <f t="shared" si="28"/>
        <v>0</v>
      </c>
      <c r="AP21" s="28">
        <f t="shared" si="29"/>
        <v>0</v>
      </c>
      <c r="AQ21" s="58">
        <f t="shared" si="30"/>
        <v>0</v>
      </c>
      <c r="AR21" s="43"/>
    </row>
    <row r="22" spans="1:58" ht="27" x14ac:dyDescent="0.25">
      <c r="B22" s="96" t="s">
        <v>48</v>
      </c>
      <c r="C22" s="4" t="s">
        <v>149</v>
      </c>
      <c r="D22" s="4" t="s">
        <v>32</v>
      </c>
      <c r="E22" s="4" t="s">
        <v>30</v>
      </c>
      <c r="F22" s="4">
        <v>1</v>
      </c>
      <c r="G22" s="97" t="s">
        <v>27</v>
      </c>
      <c r="H22" s="91">
        <v>1</v>
      </c>
      <c r="I22" s="144"/>
      <c r="J22" s="6">
        <f t="shared" si="0"/>
        <v>0</v>
      </c>
      <c r="K22" s="6">
        <f t="shared" si="1"/>
        <v>0</v>
      </c>
      <c r="L22" s="145"/>
      <c r="M22" s="6">
        <f t="shared" si="2"/>
        <v>0</v>
      </c>
      <c r="N22" s="6">
        <f t="shared" si="3"/>
        <v>0</v>
      </c>
      <c r="O22" s="8">
        <f t="shared" si="4"/>
        <v>0</v>
      </c>
      <c r="P22" s="73">
        <f t="shared" si="5"/>
        <v>0</v>
      </c>
      <c r="Q22" s="72">
        <f t="shared" si="6"/>
        <v>0</v>
      </c>
      <c r="R22" s="6">
        <f t="shared" si="7"/>
        <v>0</v>
      </c>
      <c r="S22" s="9">
        <f t="shared" si="8"/>
        <v>0</v>
      </c>
      <c r="T22" s="6">
        <f t="shared" si="9"/>
        <v>0</v>
      </c>
      <c r="U22" s="6">
        <f t="shared" si="10"/>
        <v>0</v>
      </c>
      <c r="V22" s="8">
        <f t="shared" si="11"/>
        <v>0</v>
      </c>
      <c r="W22" s="73">
        <f t="shared" si="12"/>
        <v>0</v>
      </c>
      <c r="X22" s="72">
        <f t="shared" si="13"/>
        <v>0</v>
      </c>
      <c r="Y22" s="6">
        <f t="shared" si="14"/>
        <v>0</v>
      </c>
      <c r="Z22" s="9">
        <f t="shared" si="15"/>
        <v>0</v>
      </c>
      <c r="AA22" s="6">
        <f t="shared" si="16"/>
        <v>0</v>
      </c>
      <c r="AB22" s="6">
        <f t="shared" si="17"/>
        <v>0</v>
      </c>
      <c r="AC22" s="8">
        <f t="shared" si="18"/>
        <v>0</v>
      </c>
      <c r="AD22" s="73">
        <f t="shared" si="19"/>
        <v>0</v>
      </c>
      <c r="AE22" s="84">
        <f t="shared" si="20"/>
        <v>0</v>
      </c>
      <c r="AF22" s="6">
        <f t="shared" si="21"/>
        <v>0</v>
      </c>
      <c r="AG22" s="9">
        <f t="shared" si="22"/>
        <v>0</v>
      </c>
      <c r="AH22" s="6">
        <f t="shared" si="23"/>
        <v>0</v>
      </c>
      <c r="AI22" s="6">
        <f t="shared" si="24"/>
        <v>0</v>
      </c>
      <c r="AJ22" s="8">
        <f t="shared" si="25"/>
        <v>0</v>
      </c>
      <c r="AK22" s="73">
        <f t="shared" si="26"/>
        <v>0</v>
      </c>
      <c r="AL22" s="40"/>
      <c r="AM22" s="57" t="s">
        <v>48</v>
      </c>
      <c r="AN22" s="33">
        <f t="shared" si="27"/>
        <v>0</v>
      </c>
      <c r="AO22" s="33">
        <f t="shared" si="28"/>
        <v>0</v>
      </c>
      <c r="AP22" s="28">
        <f t="shared" si="29"/>
        <v>0</v>
      </c>
      <c r="AQ22" s="58">
        <f t="shared" si="30"/>
        <v>0</v>
      </c>
      <c r="AR22" s="43"/>
    </row>
    <row r="23" spans="1:58" ht="27" x14ac:dyDescent="0.25">
      <c r="B23" s="96" t="s">
        <v>50</v>
      </c>
      <c r="C23" s="4" t="s">
        <v>51</v>
      </c>
      <c r="D23" s="4" t="s">
        <v>32</v>
      </c>
      <c r="E23" s="4" t="s">
        <v>30</v>
      </c>
      <c r="F23" s="4">
        <v>1</v>
      </c>
      <c r="G23" s="97" t="s">
        <v>27</v>
      </c>
      <c r="H23" s="91">
        <v>1</v>
      </c>
      <c r="I23" s="144"/>
      <c r="J23" s="6">
        <f t="shared" si="0"/>
        <v>0</v>
      </c>
      <c r="K23" s="6">
        <f t="shared" si="1"/>
        <v>0</v>
      </c>
      <c r="L23" s="145"/>
      <c r="M23" s="6">
        <f t="shared" si="2"/>
        <v>0</v>
      </c>
      <c r="N23" s="6">
        <f t="shared" si="3"/>
        <v>0</v>
      </c>
      <c r="O23" s="8">
        <f t="shared" si="4"/>
        <v>0</v>
      </c>
      <c r="P23" s="73">
        <f t="shared" si="5"/>
        <v>0</v>
      </c>
      <c r="Q23" s="72">
        <f t="shared" si="6"/>
        <v>0</v>
      </c>
      <c r="R23" s="6">
        <f t="shared" si="7"/>
        <v>0</v>
      </c>
      <c r="S23" s="9">
        <f t="shared" si="8"/>
        <v>0</v>
      </c>
      <c r="T23" s="6">
        <f t="shared" si="9"/>
        <v>0</v>
      </c>
      <c r="U23" s="6">
        <f t="shared" si="10"/>
        <v>0</v>
      </c>
      <c r="V23" s="8">
        <f t="shared" si="11"/>
        <v>0</v>
      </c>
      <c r="W23" s="73">
        <f t="shared" si="12"/>
        <v>0</v>
      </c>
      <c r="X23" s="72">
        <f t="shared" si="13"/>
        <v>0</v>
      </c>
      <c r="Y23" s="6">
        <f t="shared" si="14"/>
        <v>0</v>
      </c>
      <c r="Z23" s="9">
        <f t="shared" si="15"/>
        <v>0</v>
      </c>
      <c r="AA23" s="6">
        <f t="shared" si="16"/>
        <v>0</v>
      </c>
      <c r="AB23" s="6">
        <f t="shared" si="17"/>
        <v>0</v>
      </c>
      <c r="AC23" s="8">
        <f t="shared" si="18"/>
        <v>0</v>
      </c>
      <c r="AD23" s="73">
        <f t="shared" si="19"/>
        <v>0</v>
      </c>
      <c r="AE23" s="84">
        <f t="shared" si="20"/>
        <v>0</v>
      </c>
      <c r="AF23" s="6">
        <f t="shared" si="21"/>
        <v>0</v>
      </c>
      <c r="AG23" s="9">
        <f t="shared" si="22"/>
        <v>0</v>
      </c>
      <c r="AH23" s="6">
        <f t="shared" si="23"/>
        <v>0</v>
      </c>
      <c r="AI23" s="6">
        <f t="shared" si="24"/>
        <v>0</v>
      </c>
      <c r="AJ23" s="8">
        <f t="shared" si="25"/>
        <v>0</v>
      </c>
      <c r="AK23" s="73">
        <f t="shared" si="26"/>
        <v>0</v>
      </c>
      <c r="AL23" s="40"/>
      <c r="AM23" s="57" t="s">
        <v>50</v>
      </c>
      <c r="AN23" s="33">
        <f t="shared" si="27"/>
        <v>0</v>
      </c>
      <c r="AO23" s="33">
        <f t="shared" si="28"/>
        <v>0</v>
      </c>
      <c r="AP23" s="28">
        <f t="shared" si="29"/>
        <v>0</v>
      </c>
      <c r="AQ23" s="58">
        <f t="shared" si="30"/>
        <v>0</v>
      </c>
      <c r="AR23" s="43"/>
    </row>
    <row r="24" spans="1:58" ht="27" x14ac:dyDescent="0.25">
      <c r="B24" s="96" t="s">
        <v>52</v>
      </c>
      <c r="C24" s="4" t="s">
        <v>53</v>
      </c>
      <c r="D24" s="4" t="s">
        <v>32</v>
      </c>
      <c r="E24" s="4" t="s">
        <v>30</v>
      </c>
      <c r="F24" s="4">
        <v>1</v>
      </c>
      <c r="G24" s="97" t="s">
        <v>27</v>
      </c>
      <c r="H24" s="91">
        <v>1</v>
      </c>
      <c r="I24" s="144"/>
      <c r="J24" s="6">
        <f t="shared" si="0"/>
        <v>0</v>
      </c>
      <c r="K24" s="6">
        <f t="shared" si="1"/>
        <v>0</v>
      </c>
      <c r="L24" s="145"/>
      <c r="M24" s="6">
        <f t="shared" si="2"/>
        <v>0</v>
      </c>
      <c r="N24" s="6">
        <f t="shared" si="3"/>
        <v>0</v>
      </c>
      <c r="O24" s="8">
        <f t="shared" si="4"/>
        <v>0</v>
      </c>
      <c r="P24" s="73">
        <f t="shared" si="5"/>
        <v>0</v>
      </c>
      <c r="Q24" s="72">
        <f t="shared" si="6"/>
        <v>0</v>
      </c>
      <c r="R24" s="6">
        <f t="shared" si="7"/>
        <v>0</v>
      </c>
      <c r="S24" s="9">
        <f t="shared" si="8"/>
        <v>0</v>
      </c>
      <c r="T24" s="6">
        <f t="shared" si="9"/>
        <v>0</v>
      </c>
      <c r="U24" s="6">
        <f t="shared" si="10"/>
        <v>0</v>
      </c>
      <c r="V24" s="8">
        <f t="shared" si="11"/>
        <v>0</v>
      </c>
      <c r="W24" s="73">
        <f t="shared" si="12"/>
        <v>0</v>
      </c>
      <c r="X24" s="72">
        <f t="shared" si="13"/>
        <v>0</v>
      </c>
      <c r="Y24" s="6">
        <f t="shared" si="14"/>
        <v>0</v>
      </c>
      <c r="Z24" s="9">
        <f t="shared" si="15"/>
        <v>0</v>
      </c>
      <c r="AA24" s="6">
        <f t="shared" si="16"/>
        <v>0</v>
      </c>
      <c r="AB24" s="6">
        <f t="shared" si="17"/>
        <v>0</v>
      </c>
      <c r="AC24" s="8">
        <f t="shared" si="18"/>
        <v>0</v>
      </c>
      <c r="AD24" s="73">
        <f t="shared" si="19"/>
        <v>0</v>
      </c>
      <c r="AE24" s="84">
        <f t="shared" si="20"/>
        <v>0</v>
      </c>
      <c r="AF24" s="6">
        <f t="shared" si="21"/>
        <v>0</v>
      </c>
      <c r="AG24" s="9">
        <f t="shared" si="22"/>
        <v>0</v>
      </c>
      <c r="AH24" s="6">
        <f t="shared" si="23"/>
        <v>0</v>
      </c>
      <c r="AI24" s="6">
        <f t="shared" si="24"/>
        <v>0</v>
      </c>
      <c r="AJ24" s="8">
        <f t="shared" si="25"/>
        <v>0</v>
      </c>
      <c r="AK24" s="73">
        <f t="shared" si="26"/>
        <v>0</v>
      </c>
      <c r="AL24" s="40"/>
      <c r="AM24" s="57" t="s">
        <v>52</v>
      </c>
      <c r="AN24" s="33">
        <f t="shared" si="27"/>
        <v>0</v>
      </c>
      <c r="AO24" s="33">
        <f t="shared" si="28"/>
        <v>0</v>
      </c>
      <c r="AP24" s="28">
        <f t="shared" si="29"/>
        <v>0</v>
      </c>
      <c r="AQ24" s="58">
        <f t="shared" si="30"/>
        <v>0</v>
      </c>
      <c r="AR24" s="43"/>
    </row>
    <row r="25" spans="1:58" ht="27" x14ac:dyDescent="0.25">
      <c r="B25" s="96" t="s">
        <v>54</v>
      </c>
      <c r="C25" s="4" t="s">
        <v>55</v>
      </c>
      <c r="D25" s="4" t="s">
        <v>32</v>
      </c>
      <c r="E25" s="4" t="s">
        <v>30</v>
      </c>
      <c r="F25" s="4">
        <v>1</v>
      </c>
      <c r="G25" s="97" t="s">
        <v>27</v>
      </c>
      <c r="H25" s="91">
        <v>1</v>
      </c>
      <c r="I25" s="144"/>
      <c r="J25" s="6">
        <f t="shared" si="0"/>
        <v>0</v>
      </c>
      <c r="K25" s="6">
        <f t="shared" si="1"/>
        <v>0</v>
      </c>
      <c r="L25" s="145"/>
      <c r="M25" s="6">
        <f t="shared" si="2"/>
        <v>0</v>
      </c>
      <c r="N25" s="6">
        <f t="shared" si="3"/>
        <v>0</v>
      </c>
      <c r="O25" s="8">
        <f t="shared" si="4"/>
        <v>0</v>
      </c>
      <c r="P25" s="73">
        <f t="shared" si="5"/>
        <v>0</v>
      </c>
      <c r="Q25" s="72">
        <f t="shared" si="6"/>
        <v>0</v>
      </c>
      <c r="R25" s="6">
        <f t="shared" si="7"/>
        <v>0</v>
      </c>
      <c r="S25" s="9">
        <f t="shared" si="8"/>
        <v>0</v>
      </c>
      <c r="T25" s="6">
        <f t="shared" si="9"/>
        <v>0</v>
      </c>
      <c r="U25" s="6">
        <f t="shared" si="10"/>
        <v>0</v>
      </c>
      <c r="V25" s="8">
        <f t="shared" si="11"/>
        <v>0</v>
      </c>
      <c r="W25" s="73">
        <f t="shared" si="12"/>
        <v>0</v>
      </c>
      <c r="X25" s="72">
        <f t="shared" si="13"/>
        <v>0</v>
      </c>
      <c r="Y25" s="6">
        <f t="shared" si="14"/>
        <v>0</v>
      </c>
      <c r="Z25" s="9">
        <f t="shared" si="15"/>
        <v>0</v>
      </c>
      <c r="AA25" s="6">
        <f t="shared" si="16"/>
        <v>0</v>
      </c>
      <c r="AB25" s="6">
        <f t="shared" si="17"/>
        <v>0</v>
      </c>
      <c r="AC25" s="8">
        <f t="shared" si="18"/>
        <v>0</v>
      </c>
      <c r="AD25" s="73">
        <f t="shared" si="19"/>
        <v>0</v>
      </c>
      <c r="AE25" s="84">
        <f t="shared" si="20"/>
        <v>0</v>
      </c>
      <c r="AF25" s="6">
        <f t="shared" si="21"/>
        <v>0</v>
      </c>
      <c r="AG25" s="9">
        <f t="shared" si="22"/>
        <v>0</v>
      </c>
      <c r="AH25" s="6">
        <f t="shared" si="23"/>
        <v>0</v>
      </c>
      <c r="AI25" s="6">
        <f t="shared" si="24"/>
        <v>0</v>
      </c>
      <c r="AJ25" s="8">
        <f t="shared" si="25"/>
        <v>0</v>
      </c>
      <c r="AK25" s="73">
        <f t="shared" si="26"/>
        <v>0</v>
      </c>
      <c r="AL25" s="40"/>
      <c r="AM25" s="57" t="s">
        <v>54</v>
      </c>
      <c r="AN25" s="33">
        <f t="shared" si="27"/>
        <v>0</v>
      </c>
      <c r="AO25" s="33">
        <f t="shared" si="28"/>
        <v>0</v>
      </c>
      <c r="AP25" s="28">
        <f t="shared" si="29"/>
        <v>0</v>
      </c>
      <c r="AQ25" s="58">
        <f t="shared" si="30"/>
        <v>0</v>
      </c>
      <c r="AR25" s="43"/>
    </row>
    <row r="26" spans="1:58" ht="23.25" customHeight="1" x14ac:dyDescent="0.25">
      <c r="B26" s="98" t="s">
        <v>56</v>
      </c>
      <c r="C26" s="10"/>
      <c r="D26" s="10"/>
      <c r="E26" s="10"/>
      <c r="F26" s="3">
        <f>SUM(F7:F25)</f>
        <v>19</v>
      </c>
      <c r="G26" s="99"/>
      <c r="H26" s="92">
        <f>SUM(H7:H25)</f>
        <v>29</v>
      </c>
      <c r="I26" s="8"/>
      <c r="J26" s="8">
        <f>SUM(J7:J25)</f>
        <v>0</v>
      </c>
      <c r="K26" s="11">
        <f>SUM(K7:K25)</f>
        <v>0</v>
      </c>
      <c r="L26" s="7"/>
      <c r="M26" s="11">
        <f t="shared" ref="M26:R26" si="31">SUM(M7:M25)</f>
        <v>0</v>
      </c>
      <c r="N26" s="11">
        <f t="shared" si="31"/>
        <v>0</v>
      </c>
      <c r="O26" s="11">
        <f t="shared" si="31"/>
        <v>0</v>
      </c>
      <c r="P26" s="89">
        <f t="shared" si="31"/>
        <v>0</v>
      </c>
      <c r="Q26" s="74">
        <f t="shared" si="31"/>
        <v>0</v>
      </c>
      <c r="R26" s="12">
        <f t="shared" si="31"/>
        <v>0</v>
      </c>
      <c r="S26" s="9">
        <f t="shared" si="8"/>
        <v>0</v>
      </c>
      <c r="T26" s="12">
        <f t="shared" ref="T26:Y26" si="32">SUM(T7:T25)</f>
        <v>0</v>
      </c>
      <c r="U26" s="12">
        <f t="shared" si="32"/>
        <v>0</v>
      </c>
      <c r="V26" s="12">
        <f t="shared" si="32"/>
        <v>0</v>
      </c>
      <c r="W26" s="75">
        <f t="shared" si="32"/>
        <v>0</v>
      </c>
      <c r="X26" s="74">
        <f t="shared" si="32"/>
        <v>0</v>
      </c>
      <c r="Y26" s="11">
        <f t="shared" si="32"/>
        <v>0</v>
      </c>
      <c r="Z26" s="9">
        <f t="shared" ref="Z26" si="33">+S26</f>
        <v>0</v>
      </c>
      <c r="AA26" s="11">
        <f t="shared" ref="AA26:AF26" si="34">SUM(AA7:AA25)</f>
        <v>0</v>
      </c>
      <c r="AB26" s="11">
        <f t="shared" si="34"/>
        <v>0</v>
      </c>
      <c r="AC26" s="11">
        <f t="shared" si="34"/>
        <v>0</v>
      </c>
      <c r="AD26" s="89">
        <f t="shared" si="34"/>
        <v>0</v>
      </c>
      <c r="AE26" s="85">
        <f t="shared" si="34"/>
        <v>0</v>
      </c>
      <c r="AF26" s="12">
        <f t="shared" si="34"/>
        <v>0</v>
      </c>
      <c r="AG26" s="9">
        <f t="shared" ref="AG26" si="35">+Z26</f>
        <v>0</v>
      </c>
      <c r="AH26" s="12">
        <f>SUM(AH7:AH25)</f>
        <v>0</v>
      </c>
      <c r="AI26" s="12">
        <f>SUM(AI7:AI25)</f>
        <v>0</v>
      </c>
      <c r="AJ26" s="12">
        <f>SUM(AJ7:AJ25)</f>
        <v>0</v>
      </c>
      <c r="AK26" s="75">
        <f>SUM(AK7:AK25)</f>
        <v>0</v>
      </c>
      <c r="AL26" s="40"/>
      <c r="AM26" s="59" t="s">
        <v>158</v>
      </c>
      <c r="AN26" s="28">
        <f>SUM(AN7:AN25)</f>
        <v>0</v>
      </c>
      <c r="AO26" s="28">
        <f>SUM(AO7:AO25)</f>
        <v>0</v>
      </c>
      <c r="AP26" s="28">
        <f>SUM(AP7:AP25)</f>
        <v>0</v>
      </c>
      <c r="AQ26" s="58">
        <f>SUM(AQ7:AQ25)</f>
        <v>0</v>
      </c>
      <c r="AR26" s="43"/>
    </row>
    <row r="27" spans="1:58" x14ac:dyDescent="0.25">
      <c r="B27" s="100"/>
      <c r="C27" s="101"/>
      <c r="D27" s="101"/>
      <c r="E27" s="101"/>
      <c r="F27" s="101"/>
      <c r="G27" s="102"/>
      <c r="H27" s="93"/>
      <c r="I27" s="53"/>
      <c r="J27" s="53"/>
      <c r="K27" s="53"/>
      <c r="L27" s="53"/>
      <c r="M27" s="53"/>
      <c r="N27" s="53"/>
      <c r="O27" s="53"/>
      <c r="P27" s="60"/>
      <c r="Q27" s="76"/>
      <c r="R27" s="53"/>
      <c r="S27" s="53"/>
      <c r="T27" s="53"/>
      <c r="U27" s="53"/>
      <c r="V27" s="53"/>
      <c r="W27" s="60"/>
      <c r="X27" s="76"/>
      <c r="Y27" s="53"/>
      <c r="Z27" s="53"/>
      <c r="AA27" s="53"/>
      <c r="AB27" s="53"/>
      <c r="AC27" s="53"/>
      <c r="AD27" s="60"/>
      <c r="AE27" s="53"/>
      <c r="AF27" s="53"/>
      <c r="AG27" s="53"/>
      <c r="AH27" s="53"/>
      <c r="AI27" s="53"/>
      <c r="AJ27" s="53"/>
      <c r="AK27" s="60"/>
      <c r="AL27" s="40"/>
      <c r="AM27" s="52"/>
      <c r="AN27" s="53"/>
      <c r="AO27" s="53"/>
      <c r="AP27" s="53"/>
      <c r="AQ27" s="60"/>
    </row>
    <row r="28" spans="1:58" x14ac:dyDescent="0.25">
      <c r="B28" s="100"/>
      <c r="C28" s="101"/>
      <c r="D28" s="101"/>
      <c r="E28" s="101"/>
      <c r="F28" s="101"/>
      <c r="G28" s="102"/>
      <c r="H28" s="93"/>
      <c r="I28" s="53"/>
      <c r="J28" s="53"/>
      <c r="K28" s="53"/>
      <c r="L28" s="53"/>
      <c r="M28" s="53"/>
      <c r="N28" s="53"/>
      <c r="O28" s="53"/>
      <c r="P28" s="60"/>
      <c r="Q28" s="76"/>
      <c r="R28" s="53"/>
      <c r="S28" s="53"/>
      <c r="T28" s="53"/>
      <c r="U28" s="53"/>
      <c r="V28" s="53"/>
      <c r="W28" s="60"/>
      <c r="X28" s="76"/>
      <c r="Y28" s="53"/>
      <c r="Z28" s="53"/>
      <c r="AA28" s="53"/>
      <c r="AB28" s="53"/>
      <c r="AC28" s="53"/>
      <c r="AD28" s="60"/>
      <c r="AE28" s="53"/>
      <c r="AF28" s="53"/>
      <c r="AG28" s="53"/>
      <c r="AH28" s="53"/>
      <c r="AI28" s="53"/>
      <c r="AJ28" s="53"/>
      <c r="AK28" s="60"/>
      <c r="AL28" s="40"/>
      <c r="AM28" s="52"/>
      <c r="AN28" s="53"/>
      <c r="AO28" s="53"/>
      <c r="AP28" s="53"/>
      <c r="AQ28" s="60"/>
    </row>
    <row r="29" spans="1:58" s="29" customFormat="1" ht="15" customHeight="1" x14ac:dyDescent="0.25">
      <c r="A29" s="36"/>
      <c r="B29" s="225" t="s">
        <v>179</v>
      </c>
      <c r="C29" s="225"/>
      <c r="D29" s="225"/>
      <c r="E29" s="225"/>
      <c r="F29" s="225"/>
      <c r="G29" s="225"/>
      <c r="H29" s="140"/>
      <c r="I29" s="78"/>
      <c r="J29" s="78"/>
      <c r="K29" s="78"/>
      <c r="L29" s="78"/>
      <c r="M29" s="189" t="s">
        <v>57</v>
      </c>
      <c r="N29" s="32" t="s">
        <v>56</v>
      </c>
      <c r="O29" s="32" t="s">
        <v>58</v>
      </c>
      <c r="P29" s="61" t="s">
        <v>59</v>
      </c>
      <c r="Q29" s="77"/>
      <c r="R29" s="78"/>
      <c r="S29" s="78"/>
      <c r="T29" s="189" t="s">
        <v>60</v>
      </c>
      <c r="U29" s="32" t="s">
        <v>56</v>
      </c>
      <c r="V29" s="32" t="s">
        <v>58</v>
      </c>
      <c r="W29" s="61" t="s">
        <v>59</v>
      </c>
      <c r="X29" s="77"/>
      <c r="Y29" s="78"/>
      <c r="Z29" s="78"/>
      <c r="AA29" s="189" t="s">
        <v>61</v>
      </c>
      <c r="AB29" s="32" t="s">
        <v>56</v>
      </c>
      <c r="AC29" s="32" t="s">
        <v>58</v>
      </c>
      <c r="AD29" s="61" t="s">
        <v>59</v>
      </c>
      <c r="AE29" s="78"/>
      <c r="AF29" s="78"/>
      <c r="AG29" s="78"/>
      <c r="AH29" s="189" t="s">
        <v>62</v>
      </c>
      <c r="AI29" s="32" t="s">
        <v>56</v>
      </c>
      <c r="AJ29" s="32" t="s">
        <v>58</v>
      </c>
      <c r="AK29" s="61" t="s">
        <v>59</v>
      </c>
      <c r="AL29" s="44"/>
      <c r="AM29" s="185" t="s">
        <v>156</v>
      </c>
      <c r="AN29" s="186"/>
      <c r="AO29" s="32" t="s">
        <v>56</v>
      </c>
      <c r="AP29" s="32" t="s">
        <v>58</v>
      </c>
      <c r="AQ29" s="61" t="s">
        <v>59</v>
      </c>
      <c r="AR29" s="44"/>
      <c r="AS29" s="30"/>
      <c r="AT29" s="30"/>
      <c r="AU29" s="30"/>
      <c r="AV29" s="30"/>
      <c r="AW29" s="30"/>
      <c r="AX29" s="30"/>
      <c r="AY29" s="30"/>
      <c r="AZ29" s="30"/>
      <c r="BA29" s="30"/>
      <c r="BB29" s="30"/>
      <c r="BC29" s="30"/>
      <c r="BD29" s="30"/>
      <c r="BE29" s="30"/>
      <c r="BF29" s="30"/>
    </row>
    <row r="30" spans="1:58" s="30" customFormat="1" ht="25.5" customHeight="1" x14ac:dyDescent="0.25">
      <c r="A30" s="36"/>
      <c r="B30" s="225"/>
      <c r="C30" s="225"/>
      <c r="D30" s="225"/>
      <c r="E30" s="225"/>
      <c r="F30" s="225"/>
      <c r="G30" s="225"/>
      <c r="H30" s="140"/>
      <c r="I30" s="78"/>
      <c r="J30" s="78"/>
      <c r="K30" s="78"/>
      <c r="L30" s="78"/>
      <c r="M30" s="189"/>
      <c r="N30" s="15">
        <f>+K26+M26</f>
        <v>0</v>
      </c>
      <c r="O30" s="15">
        <f>+N26</f>
        <v>0</v>
      </c>
      <c r="P30" s="62">
        <f>+P26</f>
        <v>0</v>
      </c>
      <c r="Q30" s="77"/>
      <c r="R30" s="78"/>
      <c r="S30" s="78"/>
      <c r="T30" s="189"/>
      <c r="U30" s="15">
        <f>+R26+T26</f>
        <v>0</v>
      </c>
      <c r="V30" s="15">
        <f>+U26</f>
        <v>0</v>
      </c>
      <c r="W30" s="62">
        <f>+W26</f>
        <v>0</v>
      </c>
      <c r="X30" s="77"/>
      <c r="Y30" s="78"/>
      <c r="Z30" s="78"/>
      <c r="AA30" s="189"/>
      <c r="AB30" s="15">
        <f>+Y26+AA26</f>
        <v>0</v>
      </c>
      <c r="AC30" s="15">
        <f>+AB26</f>
        <v>0</v>
      </c>
      <c r="AD30" s="62">
        <f>+AD26</f>
        <v>0</v>
      </c>
      <c r="AE30" s="78"/>
      <c r="AF30" s="78"/>
      <c r="AG30" s="78"/>
      <c r="AH30" s="189"/>
      <c r="AI30" s="15">
        <f>+AF26+AH26</f>
        <v>0</v>
      </c>
      <c r="AJ30" s="15">
        <f>+AI26</f>
        <v>0</v>
      </c>
      <c r="AK30" s="62">
        <f>+AK26</f>
        <v>0</v>
      </c>
      <c r="AL30" s="44"/>
      <c r="AM30" s="187"/>
      <c r="AN30" s="188"/>
      <c r="AO30" s="15">
        <f>+AN26+AO26</f>
        <v>0</v>
      </c>
      <c r="AP30" s="15">
        <f>+AP26</f>
        <v>0</v>
      </c>
      <c r="AQ30" s="62">
        <f>+AO30+AP30</f>
        <v>0</v>
      </c>
      <c r="AR30" s="44"/>
    </row>
    <row r="31" spans="1:58" s="29" customFormat="1" ht="15.75" x14ac:dyDescent="0.25">
      <c r="A31" s="36"/>
      <c r="B31" s="225"/>
      <c r="C31" s="225"/>
      <c r="D31" s="225"/>
      <c r="E31" s="225"/>
      <c r="F31" s="225"/>
      <c r="G31" s="225"/>
      <c r="H31" s="140"/>
      <c r="I31" s="78"/>
      <c r="J31" s="78"/>
      <c r="K31" s="78"/>
      <c r="L31" s="78"/>
      <c r="M31" s="64"/>
      <c r="N31" s="64"/>
      <c r="O31" s="64"/>
      <c r="P31" s="65"/>
      <c r="Q31" s="77"/>
      <c r="R31" s="78"/>
      <c r="S31" s="78"/>
      <c r="T31" s="64"/>
      <c r="U31" s="64"/>
      <c r="V31" s="64"/>
      <c r="W31" s="65"/>
      <c r="X31" s="77"/>
      <c r="Y31" s="78"/>
      <c r="Z31" s="78"/>
      <c r="AA31" s="64"/>
      <c r="AB31" s="64"/>
      <c r="AC31" s="64"/>
      <c r="AD31" s="65"/>
      <c r="AE31" s="78"/>
      <c r="AF31" s="78"/>
      <c r="AG31" s="78"/>
      <c r="AH31" s="64"/>
      <c r="AI31" s="64"/>
      <c r="AJ31" s="64"/>
      <c r="AK31" s="65"/>
      <c r="AL31" s="44"/>
      <c r="AM31" s="63"/>
      <c r="AN31" s="64"/>
      <c r="AO31" s="64"/>
      <c r="AP31" s="64"/>
      <c r="AQ31" s="65"/>
      <c r="AR31" s="44"/>
      <c r="AS31" s="30"/>
      <c r="AT31" s="30"/>
      <c r="AU31" s="30"/>
      <c r="AV31" s="30"/>
      <c r="AW31" s="30"/>
      <c r="AX31" s="30"/>
      <c r="AY31" s="30"/>
      <c r="AZ31" s="30"/>
      <c r="BA31" s="30"/>
      <c r="BB31" s="30"/>
      <c r="BC31" s="30"/>
      <c r="BD31" s="30"/>
      <c r="BE31" s="30"/>
      <c r="BF31" s="30"/>
    </row>
    <row r="32" spans="1:58" s="29" customFormat="1" ht="15.75" customHeight="1" x14ac:dyDescent="0.25">
      <c r="A32" s="36"/>
      <c r="B32" s="225"/>
      <c r="C32" s="225"/>
      <c r="D32" s="225"/>
      <c r="E32" s="225"/>
      <c r="F32" s="225"/>
      <c r="G32" s="225"/>
      <c r="H32" s="140"/>
      <c r="I32" s="78"/>
      <c r="J32" s="78"/>
      <c r="K32" s="78"/>
      <c r="L32" s="78"/>
      <c r="M32" s="219" t="s">
        <v>63</v>
      </c>
      <c r="N32" s="32" t="s">
        <v>56</v>
      </c>
      <c r="O32" s="32" t="s">
        <v>58</v>
      </c>
      <c r="P32" s="61" t="s">
        <v>59</v>
      </c>
      <c r="Q32" s="77"/>
      <c r="R32" s="78"/>
      <c r="S32" s="78"/>
      <c r="T32" s="217" t="s">
        <v>64</v>
      </c>
      <c r="U32" s="32" t="s">
        <v>56</v>
      </c>
      <c r="V32" s="32" t="s">
        <v>58</v>
      </c>
      <c r="W32" s="61" t="s">
        <v>59</v>
      </c>
      <c r="X32" s="77"/>
      <c r="Y32" s="78"/>
      <c r="Z32" s="78"/>
      <c r="AA32" s="217" t="s">
        <v>65</v>
      </c>
      <c r="AB32" s="32" t="s">
        <v>56</v>
      </c>
      <c r="AC32" s="32" t="s">
        <v>58</v>
      </c>
      <c r="AD32" s="61" t="s">
        <v>59</v>
      </c>
      <c r="AE32" s="78"/>
      <c r="AF32" s="78"/>
      <c r="AG32" s="78"/>
      <c r="AH32" s="217" t="s">
        <v>66</v>
      </c>
      <c r="AI32" s="32" t="s">
        <v>56</v>
      </c>
      <c r="AJ32" s="32" t="s">
        <v>58</v>
      </c>
      <c r="AK32" s="61" t="s">
        <v>59</v>
      </c>
      <c r="AL32" s="44"/>
      <c r="AM32" s="210" t="s">
        <v>155</v>
      </c>
      <c r="AN32" s="211"/>
      <c r="AO32" s="32" t="s">
        <v>56</v>
      </c>
      <c r="AP32" s="32" t="s">
        <v>58</v>
      </c>
      <c r="AQ32" s="61" t="s">
        <v>59</v>
      </c>
      <c r="AR32" s="44"/>
      <c r="AS32" s="30"/>
      <c r="AT32" s="30"/>
      <c r="AU32" s="30"/>
      <c r="AV32" s="30"/>
      <c r="AW32" s="30"/>
      <c r="AX32" s="30"/>
      <c r="AY32" s="30"/>
      <c r="AZ32" s="30"/>
      <c r="BA32" s="30"/>
      <c r="BB32" s="30"/>
      <c r="BC32" s="30"/>
      <c r="BD32" s="30"/>
      <c r="BE32" s="30"/>
      <c r="BF32" s="30"/>
    </row>
    <row r="33" spans="1:44" s="31" customFormat="1" ht="22.5" customHeight="1" x14ac:dyDescent="0.25">
      <c r="A33" s="37"/>
      <c r="B33" s="225"/>
      <c r="C33" s="225"/>
      <c r="D33" s="225"/>
      <c r="E33" s="225"/>
      <c r="F33" s="225"/>
      <c r="G33" s="225"/>
      <c r="H33" s="141"/>
      <c r="I33" s="80"/>
      <c r="J33" s="80"/>
      <c r="K33" s="80"/>
      <c r="L33" s="80"/>
      <c r="M33" s="220"/>
      <c r="N33" s="26">
        <v>816302460</v>
      </c>
      <c r="O33" s="26">
        <v>15829128</v>
      </c>
      <c r="P33" s="66">
        <f>+N33+O33</f>
        <v>832131588</v>
      </c>
      <c r="Q33" s="79"/>
      <c r="R33" s="80"/>
      <c r="S33" s="80"/>
      <c r="T33" s="218"/>
      <c r="U33" s="26">
        <v>1042052641</v>
      </c>
      <c r="V33" s="26">
        <v>20205253</v>
      </c>
      <c r="W33" s="66">
        <f>+U33+V33</f>
        <v>1062257894</v>
      </c>
      <c r="X33" s="79"/>
      <c r="Y33" s="80"/>
      <c r="Z33" s="80"/>
      <c r="AA33" s="218"/>
      <c r="AB33" s="26">
        <v>1108291712</v>
      </c>
      <c r="AC33" s="26">
        <v>21488170</v>
      </c>
      <c r="AD33" s="66">
        <f>+AB33+AC33</f>
        <v>1129779882</v>
      </c>
      <c r="AE33" s="80"/>
      <c r="AF33" s="80"/>
      <c r="AG33" s="80"/>
      <c r="AH33" s="218"/>
      <c r="AI33" s="26">
        <v>217091471</v>
      </c>
      <c r="AJ33" s="26">
        <v>4208423</v>
      </c>
      <c r="AK33" s="66">
        <f>+AI33+AJ33</f>
        <v>221299894</v>
      </c>
      <c r="AL33" s="45"/>
      <c r="AM33" s="212"/>
      <c r="AN33" s="213"/>
      <c r="AO33" s="26">
        <f>+AI33+AB33+U33+N33</f>
        <v>3183738284</v>
      </c>
      <c r="AP33" s="26">
        <f>+AJ33+AC33+V33+O33</f>
        <v>61730974</v>
      </c>
      <c r="AQ33" s="66">
        <f>+AK33+AD33+W33+P33</f>
        <v>3245469258</v>
      </c>
      <c r="AR33" s="45"/>
    </row>
    <row r="34" spans="1:44" s="40" customFormat="1" x14ac:dyDescent="0.25">
      <c r="A34" s="34"/>
      <c r="B34" s="225"/>
      <c r="C34" s="225"/>
      <c r="D34" s="225"/>
      <c r="E34" s="225"/>
      <c r="F34" s="225"/>
      <c r="G34" s="225"/>
      <c r="H34" s="142"/>
      <c r="I34" s="53"/>
      <c r="J34" s="86"/>
      <c r="K34" s="53"/>
      <c r="L34" s="53"/>
      <c r="M34" s="53"/>
      <c r="N34" s="53"/>
      <c r="O34" s="53"/>
      <c r="P34" s="54"/>
      <c r="Q34" s="81"/>
      <c r="R34" s="53"/>
      <c r="S34" s="53"/>
      <c r="T34" s="53"/>
      <c r="U34" s="53"/>
      <c r="V34" s="53"/>
      <c r="W34" s="54"/>
      <c r="X34" s="81"/>
      <c r="Y34" s="53"/>
      <c r="Z34" s="53"/>
      <c r="AA34" s="53"/>
      <c r="AB34" s="53"/>
      <c r="AC34" s="53"/>
      <c r="AD34" s="54"/>
      <c r="AE34" s="86"/>
      <c r="AF34" s="53"/>
      <c r="AG34" s="53"/>
      <c r="AH34" s="53"/>
      <c r="AI34" s="53"/>
      <c r="AJ34" s="53"/>
      <c r="AK34" s="54"/>
      <c r="AM34" s="52"/>
      <c r="AN34" s="53"/>
      <c r="AO34" s="53"/>
      <c r="AP34" s="53"/>
      <c r="AQ34" s="54"/>
    </row>
    <row r="35" spans="1:44" s="40" customFormat="1" ht="15.75" thickBot="1" x14ac:dyDescent="0.3">
      <c r="A35" s="34"/>
      <c r="B35" s="225"/>
      <c r="C35" s="225"/>
      <c r="D35" s="225"/>
      <c r="E35" s="225"/>
      <c r="F35" s="225"/>
      <c r="G35" s="225"/>
      <c r="H35" s="143"/>
      <c r="I35" s="68"/>
      <c r="J35" s="87"/>
      <c r="K35" s="68"/>
      <c r="L35" s="68"/>
      <c r="M35" s="68"/>
      <c r="N35" s="68"/>
      <c r="O35" s="68"/>
      <c r="P35" s="69"/>
      <c r="Q35" s="82"/>
      <c r="R35" s="68"/>
      <c r="S35" s="68"/>
      <c r="T35" s="68"/>
      <c r="U35" s="68"/>
      <c r="V35" s="68"/>
      <c r="W35" s="69"/>
      <c r="X35" s="82"/>
      <c r="Y35" s="68"/>
      <c r="Z35" s="68"/>
      <c r="AA35" s="68"/>
      <c r="AB35" s="68"/>
      <c r="AC35" s="68"/>
      <c r="AD35" s="69"/>
      <c r="AE35" s="87"/>
      <c r="AF35" s="68"/>
      <c r="AG35" s="68"/>
      <c r="AH35" s="68"/>
      <c r="AI35" s="68"/>
      <c r="AJ35" s="68"/>
      <c r="AK35" s="69"/>
      <c r="AM35" s="67"/>
      <c r="AN35" s="68"/>
      <c r="AO35" s="68"/>
      <c r="AP35" s="68"/>
      <c r="AQ35" s="69"/>
    </row>
    <row r="36" spans="1:44" s="40" customFormat="1" x14ac:dyDescent="0.25">
      <c r="A36" s="34"/>
      <c r="B36" s="34"/>
      <c r="C36" s="34"/>
      <c r="D36" s="34"/>
      <c r="E36" s="34"/>
      <c r="F36" s="34"/>
      <c r="G36" s="34"/>
      <c r="H36" s="38"/>
      <c r="I36" s="39"/>
      <c r="J36" s="39"/>
      <c r="K36" s="39"/>
      <c r="L36" s="39"/>
      <c r="M36" s="39"/>
      <c r="N36" s="48"/>
      <c r="O36" s="48"/>
      <c r="P36" s="48"/>
      <c r="Q36" s="39"/>
      <c r="R36" s="39"/>
      <c r="S36" s="39"/>
      <c r="T36" s="39"/>
      <c r="U36" s="48"/>
      <c r="V36" s="48"/>
      <c r="W36" s="48"/>
      <c r="X36" s="39"/>
      <c r="Y36" s="39"/>
      <c r="Z36" s="39"/>
      <c r="AA36" s="39"/>
      <c r="AB36" s="48"/>
      <c r="AC36" s="48"/>
      <c r="AD36" s="48"/>
      <c r="AE36" s="39"/>
      <c r="AF36" s="39"/>
      <c r="AG36" s="39"/>
      <c r="AH36" s="39"/>
      <c r="AI36" s="48"/>
      <c r="AJ36" s="48"/>
      <c r="AK36" s="48"/>
      <c r="AN36" s="39"/>
      <c r="AO36" s="48"/>
      <c r="AP36" s="48"/>
      <c r="AQ36" s="48"/>
    </row>
    <row r="37" spans="1:44" s="40" customFormat="1" x14ac:dyDescent="0.25">
      <c r="A37" s="34"/>
      <c r="B37" s="34"/>
      <c r="C37" s="34"/>
      <c r="D37" s="34"/>
      <c r="E37" s="34"/>
      <c r="F37" s="34"/>
      <c r="G37" s="34"/>
      <c r="H37" s="38"/>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N37" s="39"/>
      <c r="AO37" s="39"/>
      <c r="AP37" s="39"/>
      <c r="AQ37" s="39"/>
    </row>
    <row r="38" spans="1:44" s="40" customFormat="1" x14ac:dyDescent="0.25">
      <c r="A38" s="34"/>
      <c r="B38" s="34"/>
      <c r="C38" s="34"/>
      <c r="D38" s="34"/>
      <c r="E38" s="34"/>
      <c r="F38" s="34"/>
      <c r="G38" s="34"/>
      <c r="H38" s="38"/>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N38" s="39"/>
      <c r="AO38" s="39"/>
      <c r="AP38" s="39"/>
      <c r="AQ38" s="39"/>
    </row>
  </sheetData>
  <sheetProtection password="DC4A" sheet="1" objects="1" scenarios="1" selectLockedCells="1"/>
  <mergeCells count="25">
    <mergeCell ref="AM32:AN33"/>
    <mergeCell ref="B5:G5"/>
    <mergeCell ref="T32:T33"/>
    <mergeCell ref="AA32:AA33"/>
    <mergeCell ref="AH32:AH33"/>
    <mergeCell ref="M32:M33"/>
    <mergeCell ref="X5:AD5"/>
    <mergeCell ref="AE5:AK5"/>
    <mergeCell ref="B29:G35"/>
    <mergeCell ref="B2:AK2"/>
    <mergeCell ref="AM4:AQ4"/>
    <mergeCell ref="AM5:AQ5"/>
    <mergeCell ref="AM2:AQ2"/>
    <mergeCell ref="AM29:AN30"/>
    <mergeCell ref="M29:M30"/>
    <mergeCell ref="T29:T30"/>
    <mergeCell ref="AA29:AA30"/>
    <mergeCell ref="AH29:AH30"/>
    <mergeCell ref="B4:G4"/>
    <mergeCell ref="H4:P4"/>
    <mergeCell ref="Q4:W4"/>
    <mergeCell ref="X4:AD4"/>
    <mergeCell ref="AE4:AK4"/>
    <mergeCell ref="H5:P5"/>
    <mergeCell ref="Q5:W5"/>
  </mergeCells>
  <pageMargins left="0.7" right="0.7" top="0.75" bottom="0.75" header="0.3" footer="0.3"/>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78"/>
  <sheetViews>
    <sheetView zoomScaleNormal="100" workbookViewId="0">
      <selection activeCell="K53" sqref="K53"/>
    </sheetView>
  </sheetViews>
  <sheetFormatPr baseColWidth="10" defaultColWidth="0" defaultRowHeight="15" zeroHeight="1" x14ac:dyDescent="0.25"/>
  <cols>
    <col min="1" max="1" width="3.42578125" style="40" customWidth="1"/>
    <col min="2" max="2" width="11.42578125" style="40" customWidth="1"/>
    <col min="3" max="3" width="15.85546875" style="40" customWidth="1"/>
    <col min="4" max="4" width="14.42578125" style="40" customWidth="1"/>
    <col min="5" max="6" width="11.42578125" style="40" customWidth="1"/>
    <col min="7" max="7" width="13" style="40" customWidth="1"/>
    <col min="8" max="10" width="16.42578125" style="40" customWidth="1"/>
    <col min="11" max="11" width="18" style="104" customWidth="1"/>
    <col min="12" max="12" width="18.7109375" style="40" customWidth="1"/>
    <col min="13" max="13" width="18" style="40" customWidth="1"/>
    <col min="14" max="14" width="21.7109375" style="40" customWidth="1"/>
    <col min="15" max="15" width="18.7109375" style="40" customWidth="1"/>
    <col min="16" max="16" width="18" style="40" customWidth="1"/>
    <col min="17" max="17" width="21.7109375" style="40" customWidth="1"/>
    <col min="18" max="18" width="18.7109375" style="40" customWidth="1"/>
    <col min="19" max="19" width="18" style="40" customWidth="1"/>
    <col min="20" max="20" width="21.7109375" style="40" customWidth="1"/>
    <col min="21" max="21" width="18.7109375" style="40" customWidth="1"/>
    <col min="22" max="22" width="18" style="40" customWidth="1"/>
    <col min="23" max="23" width="21.7109375" style="40" customWidth="1"/>
    <col min="24" max="24" width="5.28515625" style="46" customWidth="1"/>
    <col min="25" max="25" width="23.42578125" style="40" customWidth="1"/>
    <col min="26" max="26" width="18.28515625" style="40" customWidth="1"/>
    <col min="27" max="27" width="16.42578125" style="40" customWidth="1"/>
    <col min="28" max="28" width="18" style="40" customWidth="1"/>
    <col min="29" max="29" width="7.140625" style="40" customWidth="1"/>
    <col min="30" max="16384" width="11.42578125" hidden="1"/>
  </cols>
  <sheetData>
    <row r="1" spans="2:29" ht="15.75" thickBot="1" x14ac:dyDescent="0.3"/>
    <row r="2" spans="2:29" ht="21" customHeight="1" x14ac:dyDescent="0.25">
      <c r="B2" s="49"/>
      <c r="C2" s="121"/>
      <c r="D2" s="121"/>
      <c r="E2" s="121"/>
      <c r="F2" s="121"/>
      <c r="G2" s="121"/>
      <c r="H2" s="121"/>
      <c r="I2" s="121"/>
      <c r="J2" s="121"/>
      <c r="K2" s="134"/>
      <c r="L2" s="121"/>
      <c r="M2" s="121"/>
      <c r="N2" s="121"/>
      <c r="O2" s="121"/>
      <c r="P2" s="121"/>
      <c r="Q2" s="121"/>
      <c r="R2" s="121"/>
      <c r="S2" s="121"/>
      <c r="T2" s="121"/>
      <c r="U2" s="121"/>
      <c r="V2" s="121"/>
      <c r="W2" s="122"/>
      <c r="Y2" s="49"/>
      <c r="Z2" s="121"/>
      <c r="AA2" s="121"/>
      <c r="AB2" s="122"/>
    </row>
    <row r="3" spans="2:29" ht="21" x14ac:dyDescent="0.3">
      <c r="B3" s="261" t="s">
        <v>177</v>
      </c>
      <c r="C3" s="262"/>
      <c r="D3" s="262"/>
      <c r="E3" s="262"/>
      <c r="F3" s="262"/>
      <c r="G3" s="262"/>
      <c r="H3" s="262"/>
      <c r="I3" s="262"/>
      <c r="J3" s="262"/>
      <c r="K3" s="262"/>
      <c r="L3" s="262"/>
      <c r="M3" s="262"/>
      <c r="N3" s="262"/>
      <c r="O3" s="262"/>
      <c r="P3" s="262"/>
      <c r="Q3" s="262"/>
      <c r="R3" s="262"/>
      <c r="S3" s="262"/>
      <c r="T3" s="262"/>
      <c r="U3" s="262"/>
      <c r="V3" s="262"/>
      <c r="W3" s="263"/>
      <c r="Y3" s="182" t="s">
        <v>159</v>
      </c>
      <c r="Z3" s="183"/>
      <c r="AA3" s="183"/>
      <c r="AB3" s="184"/>
    </row>
    <row r="4" spans="2:29" ht="15" customHeight="1" x14ac:dyDescent="0.25">
      <c r="B4" s="52"/>
      <c r="C4" s="46"/>
      <c r="D4" s="46"/>
      <c r="E4" s="46"/>
      <c r="F4" s="46"/>
      <c r="G4" s="46"/>
      <c r="H4" s="46"/>
      <c r="I4" s="46"/>
      <c r="J4" s="46"/>
      <c r="K4" s="106"/>
      <c r="L4" s="46"/>
      <c r="M4" s="46"/>
      <c r="N4" s="46"/>
      <c r="O4" s="46"/>
      <c r="P4" s="46"/>
      <c r="Q4" s="46"/>
      <c r="R4" s="46"/>
      <c r="S4" s="46"/>
      <c r="T4" s="46"/>
      <c r="U4" s="46"/>
      <c r="V4" s="46"/>
      <c r="W4" s="129"/>
      <c r="Y4" s="52"/>
      <c r="Z4" s="53"/>
      <c r="AA4" s="53"/>
      <c r="AB4" s="54"/>
    </row>
    <row r="5" spans="2:29" ht="15" customHeight="1" x14ac:dyDescent="0.25">
      <c r="B5" s="264" t="s">
        <v>176</v>
      </c>
      <c r="C5" s="265"/>
      <c r="D5" s="265"/>
      <c r="E5" s="265"/>
      <c r="F5" s="265"/>
      <c r="G5" s="265"/>
      <c r="H5" s="265"/>
      <c r="I5" s="265"/>
      <c r="J5" s="265"/>
      <c r="K5" s="266"/>
      <c r="L5" s="227" t="s">
        <v>0</v>
      </c>
      <c r="M5" s="227"/>
      <c r="N5" s="227"/>
      <c r="O5" s="226" t="s">
        <v>1</v>
      </c>
      <c r="P5" s="226"/>
      <c r="Q5" s="226"/>
      <c r="R5" s="227" t="s">
        <v>2</v>
      </c>
      <c r="S5" s="227"/>
      <c r="T5" s="227"/>
      <c r="U5" s="226" t="s">
        <v>3</v>
      </c>
      <c r="V5" s="226"/>
      <c r="W5" s="228"/>
      <c r="X5" s="112"/>
      <c r="Y5" s="268" t="s">
        <v>151</v>
      </c>
      <c r="Z5" s="269"/>
      <c r="AA5" s="269"/>
      <c r="AB5" s="270"/>
    </row>
    <row r="6" spans="2:29" ht="15.75" customHeight="1" x14ac:dyDescent="0.25">
      <c r="B6" s="229" t="s">
        <v>161</v>
      </c>
      <c r="C6" s="230"/>
      <c r="D6" s="230"/>
      <c r="E6" s="230"/>
      <c r="F6" s="230"/>
      <c r="G6" s="230"/>
      <c r="H6" s="230"/>
      <c r="I6" s="230"/>
      <c r="J6" s="231"/>
      <c r="K6" s="238" t="s">
        <v>173</v>
      </c>
      <c r="L6" s="232" t="s">
        <v>67</v>
      </c>
      <c r="M6" s="227"/>
      <c r="N6" s="227"/>
      <c r="O6" s="226" t="s">
        <v>67</v>
      </c>
      <c r="P6" s="226"/>
      <c r="Q6" s="226"/>
      <c r="R6" s="227" t="s">
        <v>67</v>
      </c>
      <c r="S6" s="227"/>
      <c r="T6" s="227"/>
      <c r="U6" s="226" t="s">
        <v>67</v>
      </c>
      <c r="V6" s="226"/>
      <c r="W6" s="228"/>
      <c r="X6" s="112"/>
      <c r="Y6" s="271" t="s">
        <v>67</v>
      </c>
      <c r="Z6" s="272"/>
      <c r="AA6" s="272"/>
      <c r="AB6" s="273"/>
    </row>
    <row r="7" spans="2:29" ht="64.5" customHeight="1" x14ac:dyDescent="0.25">
      <c r="B7" s="240" t="s">
        <v>5</v>
      </c>
      <c r="C7" s="241"/>
      <c r="D7" s="241"/>
      <c r="E7" s="146" t="s">
        <v>68</v>
      </c>
      <c r="F7" s="146" t="s">
        <v>69</v>
      </c>
      <c r="G7" s="146" t="s">
        <v>70</v>
      </c>
      <c r="H7" s="147" t="s">
        <v>183</v>
      </c>
      <c r="I7" s="146" t="s">
        <v>71</v>
      </c>
      <c r="J7" s="148" t="s">
        <v>72</v>
      </c>
      <c r="K7" s="239"/>
      <c r="L7" s="149" t="s">
        <v>73</v>
      </c>
      <c r="M7" s="150" t="s">
        <v>74</v>
      </c>
      <c r="N7" s="151" t="s">
        <v>16</v>
      </c>
      <c r="O7" s="152" t="s">
        <v>75</v>
      </c>
      <c r="P7" s="153" t="s">
        <v>74</v>
      </c>
      <c r="Q7" s="152" t="s">
        <v>19</v>
      </c>
      <c r="R7" s="151" t="s">
        <v>76</v>
      </c>
      <c r="S7" s="150" t="s">
        <v>74</v>
      </c>
      <c r="T7" s="151" t="s">
        <v>20</v>
      </c>
      <c r="U7" s="152" t="s">
        <v>77</v>
      </c>
      <c r="V7" s="153" t="s">
        <v>74</v>
      </c>
      <c r="W7" s="154" t="s">
        <v>22</v>
      </c>
      <c r="X7" s="113"/>
      <c r="Y7" s="123" t="s">
        <v>4</v>
      </c>
      <c r="Z7" s="120" t="s">
        <v>174</v>
      </c>
      <c r="AA7" s="120" t="s">
        <v>175</v>
      </c>
      <c r="AB7" s="124" t="s">
        <v>152</v>
      </c>
    </row>
    <row r="8" spans="2:29" ht="15" customHeight="1" x14ac:dyDescent="0.25">
      <c r="B8" s="243" t="s">
        <v>162</v>
      </c>
      <c r="C8" s="155" t="s">
        <v>79</v>
      </c>
      <c r="D8" s="242" t="s">
        <v>80</v>
      </c>
      <c r="E8" s="242">
        <v>1</v>
      </c>
      <c r="F8" s="156">
        <v>5</v>
      </c>
      <c r="G8" s="157" t="s">
        <v>81</v>
      </c>
      <c r="H8" s="235" t="s">
        <v>82</v>
      </c>
      <c r="I8" s="158">
        <v>500</v>
      </c>
      <c r="J8" s="233">
        <v>7</v>
      </c>
      <c r="K8" s="159"/>
      <c r="L8" s="160">
        <f>+((K8/30)*27)+(K8*9)</f>
        <v>0</v>
      </c>
      <c r="M8" s="161">
        <f>+L8*19%</f>
        <v>0</v>
      </c>
      <c r="N8" s="161">
        <f>+L8+M8</f>
        <v>0</v>
      </c>
      <c r="O8" s="160">
        <f>+K8*12</f>
        <v>0</v>
      </c>
      <c r="P8" s="161">
        <f>+O8*19%</f>
        <v>0</v>
      </c>
      <c r="Q8" s="161">
        <f>+O8+P8</f>
        <v>0</v>
      </c>
      <c r="R8" s="160">
        <f>+K8*12</f>
        <v>0</v>
      </c>
      <c r="S8" s="161">
        <f>+R8*19%</f>
        <v>0</v>
      </c>
      <c r="T8" s="161">
        <f>+R8+S8</f>
        <v>0</v>
      </c>
      <c r="U8" s="160">
        <f>+((K8/30)*4)+(K8*2)</f>
        <v>0</v>
      </c>
      <c r="V8" s="161">
        <f>+U8*19%</f>
        <v>0</v>
      </c>
      <c r="W8" s="162">
        <f>+U8+V8</f>
        <v>0</v>
      </c>
      <c r="X8" s="106"/>
      <c r="Y8" s="267" t="s">
        <v>78</v>
      </c>
      <c r="Z8" s="110">
        <f>+U8+R8+O8+L8</f>
        <v>0</v>
      </c>
      <c r="AA8" s="110">
        <f>+V8+S8+P8+M8</f>
        <v>0</v>
      </c>
      <c r="AB8" s="125">
        <f>+Z8+AA8</f>
        <v>0</v>
      </c>
      <c r="AC8" s="43"/>
    </row>
    <row r="9" spans="2:29" x14ac:dyDescent="0.25">
      <c r="B9" s="244"/>
      <c r="C9" s="155" t="s">
        <v>83</v>
      </c>
      <c r="D9" s="242"/>
      <c r="E9" s="242"/>
      <c r="F9" s="156">
        <v>15</v>
      </c>
      <c r="G9" s="157">
        <v>1</v>
      </c>
      <c r="H9" s="235"/>
      <c r="I9" s="158">
        <v>1500</v>
      </c>
      <c r="J9" s="233"/>
      <c r="K9" s="159"/>
      <c r="L9" s="160">
        <f t="shared" ref="L9:L53" si="0">+((K9/30)*27)+(K9*9)</f>
        <v>0</v>
      </c>
      <c r="M9" s="161">
        <f t="shared" ref="M9:M53" si="1">+L9*19%</f>
        <v>0</v>
      </c>
      <c r="N9" s="161">
        <f t="shared" ref="N9:N53" si="2">+L9+M9</f>
        <v>0</v>
      </c>
      <c r="O9" s="160">
        <f t="shared" ref="O9:O53" si="3">+K9*12</f>
        <v>0</v>
      </c>
      <c r="P9" s="161">
        <f t="shared" ref="P9:P53" si="4">+O9*19%</f>
        <v>0</v>
      </c>
      <c r="Q9" s="161">
        <f t="shared" ref="Q9:Q53" si="5">+O9+P9</f>
        <v>0</v>
      </c>
      <c r="R9" s="160">
        <f t="shared" ref="R9:R53" si="6">+K9*12</f>
        <v>0</v>
      </c>
      <c r="S9" s="161">
        <f t="shared" ref="S9:S53" si="7">+R9*19%</f>
        <v>0</v>
      </c>
      <c r="T9" s="161">
        <f t="shared" ref="T9:T53" si="8">+R9+S9</f>
        <v>0</v>
      </c>
      <c r="U9" s="160">
        <f t="shared" ref="U9:U53" si="9">+((K9/30)*4)+(K9*2)</f>
        <v>0</v>
      </c>
      <c r="V9" s="161">
        <f t="shared" ref="V9:V53" si="10">+U9*19%</f>
        <v>0</v>
      </c>
      <c r="W9" s="162">
        <f t="shared" ref="W9:W53" si="11">+U9+V9</f>
        <v>0</v>
      </c>
      <c r="X9" s="106"/>
      <c r="Y9" s="267"/>
      <c r="Z9" s="110">
        <f t="shared" ref="Z9:Z54" si="12">+U9+R9+O9+L9</f>
        <v>0</v>
      </c>
      <c r="AA9" s="110">
        <f t="shared" ref="AA9:AA54" si="13">+V9+S9+P9+M9</f>
        <v>0</v>
      </c>
      <c r="AB9" s="125">
        <f t="shared" ref="AB9:AB54" si="14">+Z9+AA9</f>
        <v>0</v>
      </c>
    </row>
    <row r="10" spans="2:29" x14ac:dyDescent="0.25">
      <c r="B10" s="244"/>
      <c r="C10" s="155" t="s">
        <v>84</v>
      </c>
      <c r="D10" s="242"/>
      <c r="E10" s="242"/>
      <c r="F10" s="156">
        <v>9</v>
      </c>
      <c r="G10" s="157">
        <v>2</v>
      </c>
      <c r="H10" s="235"/>
      <c r="I10" s="158">
        <v>1100</v>
      </c>
      <c r="J10" s="233"/>
      <c r="K10" s="159"/>
      <c r="L10" s="160">
        <f t="shared" si="0"/>
        <v>0</v>
      </c>
      <c r="M10" s="161">
        <f t="shared" si="1"/>
        <v>0</v>
      </c>
      <c r="N10" s="161">
        <f t="shared" si="2"/>
        <v>0</v>
      </c>
      <c r="O10" s="160">
        <f t="shared" si="3"/>
        <v>0</v>
      </c>
      <c r="P10" s="161">
        <f t="shared" si="4"/>
        <v>0</v>
      </c>
      <c r="Q10" s="161">
        <f t="shared" si="5"/>
        <v>0</v>
      </c>
      <c r="R10" s="160">
        <f t="shared" si="6"/>
        <v>0</v>
      </c>
      <c r="S10" s="161">
        <f t="shared" si="7"/>
        <v>0</v>
      </c>
      <c r="T10" s="161">
        <f t="shared" si="8"/>
        <v>0</v>
      </c>
      <c r="U10" s="160">
        <f t="shared" si="9"/>
        <v>0</v>
      </c>
      <c r="V10" s="161">
        <f t="shared" si="10"/>
        <v>0</v>
      </c>
      <c r="W10" s="162">
        <f t="shared" si="11"/>
        <v>0</v>
      </c>
      <c r="X10" s="106"/>
      <c r="Y10" s="267"/>
      <c r="Z10" s="110">
        <f t="shared" si="12"/>
        <v>0</v>
      </c>
      <c r="AA10" s="110">
        <f t="shared" si="13"/>
        <v>0</v>
      </c>
      <c r="AB10" s="125">
        <f t="shared" si="14"/>
        <v>0</v>
      </c>
    </row>
    <row r="11" spans="2:29" x14ac:dyDescent="0.25">
      <c r="B11" s="244"/>
      <c r="C11" s="155" t="s">
        <v>85</v>
      </c>
      <c r="D11" s="242"/>
      <c r="E11" s="242"/>
      <c r="F11" s="156">
        <v>3</v>
      </c>
      <c r="G11" s="157">
        <v>1</v>
      </c>
      <c r="H11" s="235"/>
      <c r="I11" s="158">
        <v>400</v>
      </c>
      <c r="J11" s="233"/>
      <c r="K11" s="159"/>
      <c r="L11" s="160">
        <f t="shared" si="0"/>
        <v>0</v>
      </c>
      <c r="M11" s="161">
        <f t="shared" si="1"/>
        <v>0</v>
      </c>
      <c r="N11" s="161">
        <f t="shared" si="2"/>
        <v>0</v>
      </c>
      <c r="O11" s="160">
        <f t="shared" si="3"/>
        <v>0</v>
      </c>
      <c r="P11" s="161">
        <f t="shared" si="4"/>
        <v>0</v>
      </c>
      <c r="Q11" s="161">
        <f t="shared" si="5"/>
        <v>0</v>
      </c>
      <c r="R11" s="160">
        <f t="shared" si="6"/>
        <v>0</v>
      </c>
      <c r="S11" s="161">
        <f t="shared" si="7"/>
        <v>0</v>
      </c>
      <c r="T11" s="161">
        <f t="shared" si="8"/>
        <v>0</v>
      </c>
      <c r="U11" s="160">
        <f t="shared" si="9"/>
        <v>0</v>
      </c>
      <c r="V11" s="161">
        <f t="shared" si="10"/>
        <v>0</v>
      </c>
      <c r="W11" s="162">
        <f t="shared" si="11"/>
        <v>0</v>
      </c>
      <c r="X11" s="106"/>
      <c r="Y11" s="267"/>
      <c r="Z11" s="110">
        <f t="shared" si="12"/>
        <v>0</v>
      </c>
      <c r="AA11" s="110">
        <f t="shared" si="13"/>
        <v>0</v>
      </c>
      <c r="AB11" s="125">
        <f t="shared" si="14"/>
        <v>0</v>
      </c>
    </row>
    <row r="12" spans="2:29" x14ac:dyDescent="0.25">
      <c r="B12" s="244"/>
      <c r="C12" s="155" t="s">
        <v>86</v>
      </c>
      <c r="D12" s="242"/>
      <c r="E12" s="242"/>
      <c r="F12" s="156">
        <v>3</v>
      </c>
      <c r="G12" s="157">
        <v>1</v>
      </c>
      <c r="H12" s="235"/>
      <c r="I12" s="158">
        <v>400</v>
      </c>
      <c r="J12" s="233"/>
      <c r="K12" s="159"/>
      <c r="L12" s="160">
        <f t="shared" si="0"/>
        <v>0</v>
      </c>
      <c r="M12" s="161">
        <f t="shared" si="1"/>
        <v>0</v>
      </c>
      <c r="N12" s="161">
        <f t="shared" si="2"/>
        <v>0</v>
      </c>
      <c r="O12" s="160">
        <f t="shared" si="3"/>
        <v>0</v>
      </c>
      <c r="P12" s="161">
        <f t="shared" si="4"/>
        <v>0</v>
      </c>
      <c r="Q12" s="161">
        <f t="shared" si="5"/>
        <v>0</v>
      </c>
      <c r="R12" s="160">
        <f t="shared" si="6"/>
        <v>0</v>
      </c>
      <c r="S12" s="161">
        <f t="shared" si="7"/>
        <v>0</v>
      </c>
      <c r="T12" s="161">
        <f t="shared" si="8"/>
        <v>0</v>
      </c>
      <c r="U12" s="160">
        <f t="shared" si="9"/>
        <v>0</v>
      </c>
      <c r="V12" s="161">
        <f t="shared" si="10"/>
        <v>0</v>
      </c>
      <c r="W12" s="162">
        <f t="shared" si="11"/>
        <v>0</v>
      </c>
      <c r="X12" s="106"/>
      <c r="Y12" s="267"/>
      <c r="Z12" s="110">
        <f t="shared" si="12"/>
        <v>0</v>
      </c>
      <c r="AA12" s="110">
        <f t="shared" si="13"/>
        <v>0</v>
      </c>
      <c r="AB12" s="125">
        <f t="shared" si="14"/>
        <v>0</v>
      </c>
    </row>
    <row r="13" spans="2:29" x14ac:dyDescent="0.25">
      <c r="B13" s="244"/>
      <c r="C13" s="155" t="s">
        <v>87</v>
      </c>
      <c r="D13" s="242"/>
      <c r="E13" s="242"/>
      <c r="F13" s="156">
        <v>4</v>
      </c>
      <c r="G13" s="157">
        <v>1</v>
      </c>
      <c r="H13" s="235"/>
      <c r="I13" s="158">
        <v>500</v>
      </c>
      <c r="J13" s="233"/>
      <c r="K13" s="159"/>
      <c r="L13" s="160">
        <f t="shared" si="0"/>
        <v>0</v>
      </c>
      <c r="M13" s="161">
        <f t="shared" si="1"/>
        <v>0</v>
      </c>
      <c r="N13" s="161">
        <f t="shared" si="2"/>
        <v>0</v>
      </c>
      <c r="O13" s="160">
        <f t="shared" si="3"/>
        <v>0</v>
      </c>
      <c r="P13" s="161">
        <f t="shared" si="4"/>
        <v>0</v>
      </c>
      <c r="Q13" s="161">
        <f t="shared" si="5"/>
        <v>0</v>
      </c>
      <c r="R13" s="160">
        <f t="shared" si="6"/>
        <v>0</v>
      </c>
      <c r="S13" s="161">
        <f t="shared" si="7"/>
        <v>0</v>
      </c>
      <c r="T13" s="161">
        <f t="shared" si="8"/>
        <v>0</v>
      </c>
      <c r="U13" s="160">
        <f t="shared" si="9"/>
        <v>0</v>
      </c>
      <c r="V13" s="161">
        <f t="shared" si="10"/>
        <v>0</v>
      </c>
      <c r="W13" s="162">
        <f t="shared" si="11"/>
        <v>0</v>
      </c>
      <c r="X13" s="106"/>
      <c r="Y13" s="267"/>
      <c r="Z13" s="110">
        <f t="shared" si="12"/>
        <v>0</v>
      </c>
      <c r="AA13" s="110">
        <f t="shared" si="13"/>
        <v>0</v>
      </c>
      <c r="AB13" s="125">
        <f t="shared" si="14"/>
        <v>0</v>
      </c>
    </row>
    <row r="14" spans="2:29" x14ac:dyDescent="0.25">
      <c r="B14" s="244"/>
      <c r="C14" s="155" t="s">
        <v>88</v>
      </c>
      <c r="D14" s="242"/>
      <c r="E14" s="242"/>
      <c r="F14" s="156">
        <v>3</v>
      </c>
      <c r="G14" s="157">
        <v>1</v>
      </c>
      <c r="H14" s="235"/>
      <c r="I14" s="158">
        <v>400</v>
      </c>
      <c r="J14" s="233"/>
      <c r="K14" s="159"/>
      <c r="L14" s="160">
        <f t="shared" si="0"/>
        <v>0</v>
      </c>
      <c r="M14" s="161">
        <f t="shared" si="1"/>
        <v>0</v>
      </c>
      <c r="N14" s="161">
        <f t="shared" si="2"/>
        <v>0</v>
      </c>
      <c r="O14" s="160">
        <f t="shared" si="3"/>
        <v>0</v>
      </c>
      <c r="P14" s="161">
        <f t="shared" si="4"/>
        <v>0</v>
      </c>
      <c r="Q14" s="161">
        <f t="shared" si="5"/>
        <v>0</v>
      </c>
      <c r="R14" s="160">
        <f t="shared" si="6"/>
        <v>0</v>
      </c>
      <c r="S14" s="161">
        <f t="shared" si="7"/>
        <v>0</v>
      </c>
      <c r="T14" s="161">
        <f t="shared" si="8"/>
        <v>0</v>
      </c>
      <c r="U14" s="160">
        <f t="shared" si="9"/>
        <v>0</v>
      </c>
      <c r="V14" s="161">
        <f t="shared" si="10"/>
        <v>0</v>
      </c>
      <c r="W14" s="162">
        <f t="shared" si="11"/>
        <v>0</v>
      </c>
      <c r="X14" s="106"/>
      <c r="Y14" s="267"/>
      <c r="Z14" s="110">
        <f t="shared" si="12"/>
        <v>0</v>
      </c>
      <c r="AA14" s="110">
        <f t="shared" si="13"/>
        <v>0</v>
      </c>
      <c r="AB14" s="125">
        <f t="shared" si="14"/>
        <v>0</v>
      </c>
    </row>
    <row r="15" spans="2:29" x14ac:dyDescent="0.25">
      <c r="B15" s="244"/>
      <c r="C15" s="155" t="s">
        <v>89</v>
      </c>
      <c r="D15" s="242"/>
      <c r="E15" s="242"/>
      <c r="F15" s="156">
        <v>3</v>
      </c>
      <c r="G15" s="157">
        <v>1</v>
      </c>
      <c r="H15" s="235"/>
      <c r="I15" s="158">
        <v>400</v>
      </c>
      <c r="J15" s="233"/>
      <c r="K15" s="159"/>
      <c r="L15" s="160">
        <f t="shared" si="0"/>
        <v>0</v>
      </c>
      <c r="M15" s="161">
        <f t="shared" si="1"/>
        <v>0</v>
      </c>
      <c r="N15" s="161">
        <f t="shared" si="2"/>
        <v>0</v>
      </c>
      <c r="O15" s="160">
        <f t="shared" si="3"/>
        <v>0</v>
      </c>
      <c r="P15" s="161">
        <f t="shared" si="4"/>
        <v>0</v>
      </c>
      <c r="Q15" s="161">
        <f t="shared" si="5"/>
        <v>0</v>
      </c>
      <c r="R15" s="160">
        <f t="shared" si="6"/>
        <v>0</v>
      </c>
      <c r="S15" s="161">
        <f t="shared" si="7"/>
        <v>0</v>
      </c>
      <c r="T15" s="161">
        <f t="shared" si="8"/>
        <v>0</v>
      </c>
      <c r="U15" s="160">
        <f t="shared" si="9"/>
        <v>0</v>
      </c>
      <c r="V15" s="161">
        <f t="shared" si="10"/>
        <v>0</v>
      </c>
      <c r="W15" s="162">
        <f t="shared" si="11"/>
        <v>0</v>
      </c>
      <c r="X15" s="106"/>
      <c r="Y15" s="267"/>
      <c r="Z15" s="110">
        <f t="shared" si="12"/>
        <v>0</v>
      </c>
      <c r="AA15" s="110">
        <f t="shared" si="13"/>
        <v>0</v>
      </c>
      <c r="AB15" s="125">
        <f t="shared" si="14"/>
        <v>0</v>
      </c>
    </row>
    <row r="16" spans="2:29" x14ac:dyDescent="0.25">
      <c r="B16" s="244"/>
      <c r="C16" s="155" t="s">
        <v>90</v>
      </c>
      <c r="D16" s="242"/>
      <c r="E16" s="242"/>
      <c r="F16" s="156">
        <v>8</v>
      </c>
      <c r="G16" s="157">
        <v>1</v>
      </c>
      <c r="H16" s="235"/>
      <c r="I16" s="158">
        <v>900</v>
      </c>
      <c r="J16" s="233"/>
      <c r="K16" s="159"/>
      <c r="L16" s="160">
        <f t="shared" si="0"/>
        <v>0</v>
      </c>
      <c r="M16" s="161">
        <f t="shared" si="1"/>
        <v>0</v>
      </c>
      <c r="N16" s="161">
        <f t="shared" si="2"/>
        <v>0</v>
      </c>
      <c r="O16" s="160">
        <f t="shared" si="3"/>
        <v>0</v>
      </c>
      <c r="P16" s="161">
        <f t="shared" si="4"/>
        <v>0</v>
      </c>
      <c r="Q16" s="161">
        <f t="shared" si="5"/>
        <v>0</v>
      </c>
      <c r="R16" s="160">
        <f t="shared" si="6"/>
        <v>0</v>
      </c>
      <c r="S16" s="161">
        <f t="shared" si="7"/>
        <v>0</v>
      </c>
      <c r="T16" s="161">
        <f t="shared" si="8"/>
        <v>0</v>
      </c>
      <c r="U16" s="160">
        <f t="shared" si="9"/>
        <v>0</v>
      </c>
      <c r="V16" s="161">
        <f t="shared" si="10"/>
        <v>0</v>
      </c>
      <c r="W16" s="162">
        <f t="shared" si="11"/>
        <v>0</v>
      </c>
      <c r="X16" s="106"/>
      <c r="Y16" s="267"/>
      <c r="Z16" s="110">
        <f t="shared" si="12"/>
        <v>0</v>
      </c>
      <c r="AA16" s="110">
        <f t="shared" si="13"/>
        <v>0</v>
      </c>
      <c r="AB16" s="125">
        <f t="shared" si="14"/>
        <v>0</v>
      </c>
    </row>
    <row r="17" spans="1:28" x14ac:dyDescent="0.25">
      <c r="B17" s="244"/>
      <c r="C17" s="155" t="s">
        <v>91</v>
      </c>
      <c r="D17" s="242"/>
      <c r="E17" s="242"/>
      <c r="F17" s="156">
        <v>4</v>
      </c>
      <c r="G17" s="157" t="s">
        <v>81</v>
      </c>
      <c r="H17" s="235"/>
      <c r="I17" s="158">
        <v>400</v>
      </c>
      <c r="J17" s="233"/>
      <c r="K17" s="159"/>
      <c r="L17" s="160">
        <f t="shared" si="0"/>
        <v>0</v>
      </c>
      <c r="M17" s="161">
        <f t="shared" si="1"/>
        <v>0</v>
      </c>
      <c r="N17" s="161">
        <f t="shared" si="2"/>
        <v>0</v>
      </c>
      <c r="O17" s="160">
        <f t="shared" si="3"/>
        <v>0</v>
      </c>
      <c r="P17" s="161">
        <f t="shared" si="4"/>
        <v>0</v>
      </c>
      <c r="Q17" s="161">
        <f t="shared" si="5"/>
        <v>0</v>
      </c>
      <c r="R17" s="160">
        <f t="shared" si="6"/>
        <v>0</v>
      </c>
      <c r="S17" s="161">
        <f t="shared" si="7"/>
        <v>0</v>
      </c>
      <c r="T17" s="161">
        <f t="shared" si="8"/>
        <v>0</v>
      </c>
      <c r="U17" s="160">
        <f t="shared" si="9"/>
        <v>0</v>
      </c>
      <c r="V17" s="161">
        <f t="shared" si="10"/>
        <v>0</v>
      </c>
      <c r="W17" s="162">
        <f t="shared" si="11"/>
        <v>0</v>
      </c>
      <c r="X17" s="106"/>
      <c r="Y17" s="267"/>
      <c r="Z17" s="110">
        <f t="shared" si="12"/>
        <v>0</v>
      </c>
      <c r="AA17" s="110">
        <f t="shared" si="13"/>
        <v>0</v>
      </c>
      <c r="AB17" s="125">
        <f t="shared" si="14"/>
        <v>0</v>
      </c>
    </row>
    <row r="18" spans="1:28" x14ac:dyDescent="0.25">
      <c r="B18" s="244"/>
      <c r="C18" s="155" t="s">
        <v>92</v>
      </c>
      <c r="D18" s="242"/>
      <c r="E18" s="242"/>
      <c r="F18" s="156">
        <v>7</v>
      </c>
      <c r="G18" s="157" t="s">
        <v>81</v>
      </c>
      <c r="H18" s="235"/>
      <c r="I18" s="158">
        <v>1500</v>
      </c>
      <c r="J18" s="233"/>
      <c r="K18" s="159"/>
      <c r="L18" s="160">
        <f t="shared" si="0"/>
        <v>0</v>
      </c>
      <c r="M18" s="161">
        <f t="shared" si="1"/>
        <v>0</v>
      </c>
      <c r="N18" s="161">
        <f t="shared" si="2"/>
        <v>0</v>
      </c>
      <c r="O18" s="160">
        <f t="shared" si="3"/>
        <v>0</v>
      </c>
      <c r="P18" s="161">
        <f t="shared" si="4"/>
        <v>0</v>
      </c>
      <c r="Q18" s="161">
        <f t="shared" si="5"/>
        <v>0</v>
      </c>
      <c r="R18" s="160">
        <f t="shared" si="6"/>
        <v>0</v>
      </c>
      <c r="S18" s="161">
        <f t="shared" si="7"/>
        <v>0</v>
      </c>
      <c r="T18" s="161">
        <f t="shared" si="8"/>
        <v>0</v>
      </c>
      <c r="U18" s="160">
        <f t="shared" si="9"/>
        <v>0</v>
      </c>
      <c r="V18" s="161">
        <f t="shared" si="10"/>
        <v>0</v>
      </c>
      <c r="W18" s="162">
        <f t="shared" si="11"/>
        <v>0</v>
      </c>
      <c r="X18" s="106"/>
      <c r="Y18" s="267"/>
      <c r="Z18" s="110">
        <f t="shared" si="12"/>
        <v>0</v>
      </c>
      <c r="AA18" s="110">
        <f t="shared" si="13"/>
        <v>0</v>
      </c>
      <c r="AB18" s="125">
        <f t="shared" si="14"/>
        <v>0</v>
      </c>
    </row>
    <row r="19" spans="1:28" ht="15" customHeight="1" x14ac:dyDescent="0.25">
      <c r="B19" s="245"/>
      <c r="C19" s="163" t="s">
        <v>93</v>
      </c>
      <c r="D19" s="242"/>
      <c r="E19" s="242"/>
      <c r="F19" s="156">
        <v>18</v>
      </c>
      <c r="G19" s="157" t="s">
        <v>81</v>
      </c>
      <c r="H19" s="235"/>
      <c r="I19" s="158">
        <v>1800</v>
      </c>
      <c r="J19" s="233"/>
      <c r="K19" s="159"/>
      <c r="L19" s="160">
        <f t="shared" si="0"/>
        <v>0</v>
      </c>
      <c r="M19" s="161">
        <f t="shared" si="1"/>
        <v>0</v>
      </c>
      <c r="N19" s="161">
        <f t="shared" si="2"/>
        <v>0</v>
      </c>
      <c r="O19" s="160">
        <f t="shared" si="3"/>
        <v>0</v>
      </c>
      <c r="P19" s="161">
        <f t="shared" si="4"/>
        <v>0</v>
      </c>
      <c r="Q19" s="161">
        <f t="shared" si="5"/>
        <v>0</v>
      </c>
      <c r="R19" s="160">
        <f t="shared" si="6"/>
        <v>0</v>
      </c>
      <c r="S19" s="161">
        <f t="shared" si="7"/>
        <v>0</v>
      </c>
      <c r="T19" s="161">
        <f t="shared" si="8"/>
        <v>0</v>
      </c>
      <c r="U19" s="160">
        <f t="shared" si="9"/>
        <v>0</v>
      </c>
      <c r="V19" s="161">
        <f t="shared" si="10"/>
        <v>0</v>
      </c>
      <c r="W19" s="162">
        <f t="shared" si="11"/>
        <v>0</v>
      </c>
      <c r="X19" s="106"/>
      <c r="Y19" s="267"/>
      <c r="Z19" s="110">
        <f t="shared" si="12"/>
        <v>0</v>
      </c>
      <c r="AA19" s="110">
        <f t="shared" si="13"/>
        <v>0</v>
      </c>
      <c r="AB19" s="125">
        <f t="shared" si="14"/>
        <v>0</v>
      </c>
    </row>
    <row r="20" spans="1:28" ht="27" x14ac:dyDescent="0.25">
      <c r="B20" s="234" t="s">
        <v>94</v>
      </c>
      <c r="C20" s="235"/>
      <c r="D20" s="164" t="s">
        <v>95</v>
      </c>
      <c r="E20" s="164">
        <v>1</v>
      </c>
      <c r="F20" s="156">
        <v>6</v>
      </c>
      <c r="G20" s="156">
        <v>1</v>
      </c>
      <c r="H20" s="155" t="s">
        <v>96</v>
      </c>
      <c r="I20" s="158">
        <v>700</v>
      </c>
      <c r="J20" s="233"/>
      <c r="K20" s="159"/>
      <c r="L20" s="160">
        <f t="shared" si="0"/>
        <v>0</v>
      </c>
      <c r="M20" s="161">
        <f t="shared" si="1"/>
        <v>0</v>
      </c>
      <c r="N20" s="161">
        <f t="shared" si="2"/>
        <v>0</v>
      </c>
      <c r="O20" s="160">
        <f t="shared" si="3"/>
        <v>0</v>
      </c>
      <c r="P20" s="161">
        <f t="shared" si="4"/>
        <v>0</v>
      </c>
      <c r="Q20" s="161">
        <f t="shared" si="5"/>
        <v>0</v>
      </c>
      <c r="R20" s="160">
        <f t="shared" si="6"/>
        <v>0</v>
      </c>
      <c r="S20" s="161">
        <f t="shared" si="7"/>
        <v>0</v>
      </c>
      <c r="T20" s="161">
        <f t="shared" si="8"/>
        <v>0</v>
      </c>
      <c r="U20" s="160">
        <f t="shared" si="9"/>
        <v>0</v>
      </c>
      <c r="V20" s="161">
        <f t="shared" si="10"/>
        <v>0</v>
      </c>
      <c r="W20" s="162">
        <f t="shared" si="11"/>
        <v>0</v>
      </c>
      <c r="X20" s="106"/>
      <c r="Y20" s="126" t="s">
        <v>94</v>
      </c>
      <c r="Z20" s="110">
        <f t="shared" si="12"/>
        <v>0</v>
      </c>
      <c r="AA20" s="110">
        <f t="shared" si="13"/>
        <v>0</v>
      </c>
      <c r="AB20" s="125">
        <f t="shared" si="14"/>
        <v>0</v>
      </c>
    </row>
    <row r="21" spans="1:28" ht="18" customHeight="1" x14ac:dyDescent="0.25">
      <c r="B21" s="236" t="s">
        <v>97</v>
      </c>
      <c r="C21" s="237"/>
      <c r="D21" s="164" t="s">
        <v>98</v>
      </c>
      <c r="E21" s="164">
        <v>1</v>
      </c>
      <c r="F21" s="156">
        <v>1</v>
      </c>
      <c r="G21" s="156"/>
      <c r="H21" s="155"/>
      <c r="I21" s="158">
        <v>200</v>
      </c>
      <c r="J21" s="233"/>
      <c r="K21" s="159"/>
      <c r="L21" s="160">
        <f t="shared" si="0"/>
        <v>0</v>
      </c>
      <c r="M21" s="161">
        <f t="shared" si="1"/>
        <v>0</v>
      </c>
      <c r="N21" s="161">
        <f t="shared" si="2"/>
        <v>0</v>
      </c>
      <c r="O21" s="160">
        <f t="shared" si="3"/>
        <v>0</v>
      </c>
      <c r="P21" s="161">
        <f t="shared" si="4"/>
        <v>0</v>
      </c>
      <c r="Q21" s="161">
        <f t="shared" si="5"/>
        <v>0</v>
      </c>
      <c r="R21" s="160">
        <f t="shared" si="6"/>
        <v>0</v>
      </c>
      <c r="S21" s="161">
        <f t="shared" si="7"/>
        <v>0</v>
      </c>
      <c r="T21" s="161">
        <f t="shared" si="8"/>
        <v>0</v>
      </c>
      <c r="U21" s="160">
        <f t="shared" si="9"/>
        <v>0</v>
      </c>
      <c r="V21" s="161">
        <f t="shared" si="10"/>
        <v>0</v>
      </c>
      <c r="W21" s="162">
        <f t="shared" si="11"/>
        <v>0</v>
      </c>
      <c r="X21" s="106"/>
      <c r="Y21" s="126" t="s">
        <v>97</v>
      </c>
      <c r="Z21" s="110">
        <f t="shared" si="12"/>
        <v>0</v>
      </c>
      <c r="AA21" s="110">
        <f t="shared" si="13"/>
        <v>0</v>
      </c>
      <c r="AB21" s="125">
        <f t="shared" si="14"/>
        <v>0</v>
      </c>
    </row>
    <row r="22" spans="1:28" ht="18" x14ac:dyDescent="0.25">
      <c r="B22" s="236" t="s">
        <v>99</v>
      </c>
      <c r="C22" s="237"/>
      <c r="D22" s="164" t="s">
        <v>100</v>
      </c>
      <c r="E22" s="164">
        <v>1</v>
      </c>
      <c r="F22" s="156">
        <v>3</v>
      </c>
      <c r="G22" s="156"/>
      <c r="H22" s="155" t="s">
        <v>101</v>
      </c>
      <c r="I22" s="158">
        <v>300</v>
      </c>
      <c r="J22" s="233"/>
      <c r="K22" s="159"/>
      <c r="L22" s="160">
        <f t="shared" si="0"/>
        <v>0</v>
      </c>
      <c r="M22" s="161">
        <f t="shared" si="1"/>
        <v>0</v>
      </c>
      <c r="N22" s="161">
        <f t="shared" si="2"/>
        <v>0</v>
      </c>
      <c r="O22" s="160">
        <f t="shared" si="3"/>
        <v>0</v>
      </c>
      <c r="P22" s="161">
        <f t="shared" si="4"/>
        <v>0</v>
      </c>
      <c r="Q22" s="161">
        <f t="shared" si="5"/>
        <v>0</v>
      </c>
      <c r="R22" s="160">
        <f t="shared" si="6"/>
        <v>0</v>
      </c>
      <c r="S22" s="161">
        <f t="shared" si="7"/>
        <v>0</v>
      </c>
      <c r="T22" s="161">
        <f t="shared" si="8"/>
        <v>0</v>
      </c>
      <c r="U22" s="160">
        <f t="shared" si="9"/>
        <v>0</v>
      </c>
      <c r="V22" s="161">
        <f t="shared" si="10"/>
        <v>0</v>
      </c>
      <c r="W22" s="162">
        <f t="shared" si="11"/>
        <v>0</v>
      </c>
      <c r="X22" s="106"/>
      <c r="Y22" s="126" t="s">
        <v>99</v>
      </c>
      <c r="Z22" s="110">
        <f t="shared" si="12"/>
        <v>0</v>
      </c>
      <c r="AA22" s="110">
        <f t="shared" si="13"/>
        <v>0</v>
      </c>
      <c r="AB22" s="125">
        <f t="shared" si="14"/>
        <v>0</v>
      </c>
    </row>
    <row r="23" spans="1:28" ht="24" customHeight="1" x14ac:dyDescent="0.25">
      <c r="B23" s="234" t="s">
        <v>181</v>
      </c>
      <c r="C23" s="235"/>
      <c r="D23" s="164" t="s">
        <v>103</v>
      </c>
      <c r="E23" s="164">
        <v>1</v>
      </c>
      <c r="F23" s="156">
        <v>7</v>
      </c>
      <c r="G23" s="156">
        <v>3</v>
      </c>
      <c r="H23" s="155" t="s">
        <v>101</v>
      </c>
      <c r="I23" s="158">
        <v>1000</v>
      </c>
      <c r="J23" s="233"/>
      <c r="K23" s="159"/>
      <c r="L23" s="160">
        <f t="shared" si="0"/>
        <v>0</v>
      </c>
      <c r="M23" s="161">
        <f t="shared" si="1"/>
        <v>0</v>
      </c>
      <c r="N23" s="161">
        <f t="shared" si="2"/>
        <v>0</v>
      </c>
      <c r="O23" s="160">
        <f t="shared" si="3"/>
        <v>0</v>
      </c>
      <c r="P23" s="161">
        <f t="shared" si="4"/>
        <v>0</v>
      </c>
      <c r="Q23" s="161">
        <f t="shared" si="5"/>
        <v>0</v>
      </c>
      <c r="R23" s="160">
        <f t="shared" si="6"/>
        <v>0</v>
      </c>
      <c r="S23" s="161">
        <f t="shared" si="7"/>
        <v>0</v>
      </c>
      <c r="T23" s="161">
        <f t="shared" si="8"/>
        <v>0</v>
      </c>
      <c r="U23" s="160">
        <f t="shared" si="9"/>
        <v>0</v>
      </c>
      <c r="V23" s="161">
        <f t="shared" si="10"/>
        <v>0</v>
      </c>
      <c r="W23" s="162">
        <f t="shared" si="11"/>
        <v>0</v>
      </c>
      <c r="X23" s="106"/>
      <c r="Y23" s="126" t="s">
        <v>102</v>
      </c>
      <c r="Z23" s="110">
        <f t="shared" si="12"/>
        <v>0</v>
      </c>
      <c r="AA23" s="110">
        <f t="shared" si="13"/>
        <v>0</v>
      </c>
      <c r="AB23" s="125">
        <f t="shared" si="14"/>
        <v>0</v>
      </c>
    </row>
    <row r="24" spans="1:28" ht="18" x14ac:dyDescent="0.25">
      <c r="B24" s="234" t="s">
        <v>104</v>
      </c>
      <c r="C24" s="235"/>
      <c r="D24" s="164" t="s">
        <v>105</v>
      </c>
      <c r="E24" s="164">
        <v>1</v>
      </c>
      <c r="F24" s="156">
        <v>3</v>
      </c>
      <c r="G24" s="157" t="s">
        <v>81</v>
      </c>
      <c r="H24" s="155" t="s">
        <v>101</v>
      </c>
      <c r="I24" s="158">
        <v>400</v>
      </c>
      <c r="J24" s="233"/>
      <c r="K24" s="159"/>
      <c r="L24" s="160">
        <f t="shared" si="0"/>
        <v>0</v>
      </c>
      <c r="M24" s="161">
        <f t="shared" si="1"/>
        <v>0</v>
      </c>
      <c r="N24" s="161">
        <f t="shared" si="2"/>
        <v>0</v>
      </c>
      <c r="O24" s="160">
        <f t="shared" si="3"/>
        <v>0</v>
      </c>
      <c r="P24" s="161">
        <f t="shared" si="4"/>
        <v>0</v>
      </c>
      <c r="Q24" s="161">
        <f t="shared" si="5"/>
        <v>0</v>
      </c>
      <c r="R24" s="160">
        <f t="shared" si="6"/>
        <v>0</v>
      </c>
      <c r="S24" s="161">
        <f t="shared" si="7"/>
        <v>0</v>
      </c>
      <c r="T24" s="161">
        <f t="shared" si="8"/>
        <v>0</v>
      </c>
      <c r="U24" s="160">
        <f t="shared" si="9"/>
        <v>0</v>
      </c>
      <c r="V24" s="161">
        <f t="shared" si="10"/>
        <v>0</v>
      </c>
      <c r="W24" s="162">
        <f t="shared" si="11"/>
        <v>0</v>
      </c>
      <c r="X24" s="106"/>
      <c r="Y24" s="126" t="s">
        <v>104</v>
      </c>
      <c r="Z24" s="110">
        <f t="shared" si="12"/>
        <v>0</v>
      </c>
      <c r="AA24" s="110">
        <f t="shared" si="13"/>
        <v>0</v>
      </c>
      <c r="AB24" s="125">
        <f t="shared" si="14"/>
        <v>0</v>
      </c>
    </row>
    <row r="25" spans="1:28" x14ac:dyDescent="0.25">
      <c r="B25" s="234" t="s">
        <v>106</v>
      </c>
      <c r="C25" s="235"/>
      <c r="D25" s="164" t="s">
        <v>107</v>
      </c>
      <c r="E25" s="164">
        <v>1</v>
      </c>
      <c r="F25" s="156">
        <v>3</v>
      </c>
      <c r="G25" s="157" t="s">
        <v>81</v>
      </c>
      <c r="H25" s="155" t="s">
        <v>101</v>
      </c>
      <c r="I25" s="158">
        <v>300</v>
      </c>
      <c r="J25" s="155">
        <v>1</v>
      </c>
      <c r="K25" s="159"/>
      <c r="L25" s="160">
        <f t="shared" si="0"/>
        <v>0</v>
      </c>
      <c r="M25" s="161">
        <f t="shared" si="1"/>
        <v>0</v>
      </c>
      <c r="N25" s="161">
        <f t="shared" si="2"/>
        <v>0</v>
      </c>
      <c r="O25" s="160">
        <f t="shared" si="3"/>
        <v>0</v>
      </c>
      <c r="P25" s="161">
        <f t="shared" si="4"/>
        <v>0</v>
      </c>
      <c r="Q25" s="161">
        <f t="shared" si="5"/>
        <v>0</v>
      </c>
      <c r="R25" s="160">
        <f t="shared" si="6"/>
        <v>0</v>
      </c>
      <c r="S25" s="161">
        <f t="shared" si="7"/>
        <v>0</v>
      </c>
      <c r="T25" s="161">
        <f t="shared" si="8"/>
        <v>0</v>
      </c>
      <c r="U25" s="160">
        <f t="shared" si="9"/>
        <v>0</v>
      </c>
      <c r="V25" s="161">
        <f t="shared" si="10"/>
        <v>0</v>
      </c>
      <c r="W25" s="162">
        <f t="shared" si="11"/>
        <v>0</v>
      </c>
      <c r="X25" s="106"/>
      <c r="Y25" s="126" t="s">
        <v>106</v>
      </c>
      <c r="Z25" s="110">
        <f t="shared" si="12"/>
        <v>0</v>
      </c>
      <c r="AA25" s="110">
        <f t="shared" si="13"/>
        <v>0</v>
      </c>
      <c r="AB25" s="125">
        <f t="shared" si="14"/>
        <v>0</v>
      </c>
    </row>
    <row r="26" spans="1:28" ht="27" x14ac:dyDescent="0.25">
      <c r="B26" s="234" t="s">
        <v>108</v>
      </c>
      <c r="C26" s="235"/>
      <c r="D26" s="164" t="s">
        <v>109</v>
      </c>
      <c r="E26" s="164">
        <v>1</v>
      </c>
      <c r="F26" s="156">
        <v>3</v>
      </c>
      <c r="G26" s="157" t="s">
        <v>81</v>
      </c>
      <c r="H26" s="155" t="s">
        <v>101</v>
      </c>
      <c r="I26" s="158">
        <v>300</v>
      </c>
      <c r="J26" s="155">
        <v>1</v>
      </c>
      <c r="K26" s="159"/>
      <c r="L26" s="160">
        <f t="shared" si="0"/>
        <v>0</v>
      </c>
      <c r="M26" s="161">
        <f t="shared" si="1"/>
        <v>0</v>
      </c>
      <c r="N26" s="161">
        <f t="shared" si="2"/>
        <v>0</v>
      </c>
      <c r="O26" s="160">
        <f t="shared" si="3"/>
        <v>0</v>
      </c>
      <c r="P26" s="161">
        <f t="shared" si="4"/>
        <v>0</v>
      </c>
      <c r="Q26" s="161">
        <f t="shared" si="5"/>
        <v>0</v>
      </c>
      <c r="R26" s="160">
        <f t="shared" si="6"/>
        <v>0</v>
      </c>
      <c r="S26" s="161">
        <f t="shared" si="7"/>
        <v>0</v>
      </c>
      <c r="T26" s="161">
        <f t="shared" si="8"/>
        <v>0</v>
      </c>
      <c r="U26" s="160">
        <f t="shared" si="9"/>
        <v>0</v>
      </c>
      <c r="V26" s="161">
        <f t="shared" si="10"/>
        <v>0</v>
      </c>
      <c r="W26" s="162">
        <f t="shared" si="11"/>
        <v>0</v>
      </c>
      <c r="X26" s="106"/>
      <c r="Y26" s="126" t="s">
        <v>108</v>
      </c>
      <c r="Z26" s="110">
        <f t="shared" si="12"/>
        <v>0</v>
      </c>
      <c r="AA26" s="110">
        <f t="shared" si="13"/>
        <v>0</v>
      </c>
      <c r="AB26" s="125">
        <f t="shared" si="14"/>
        <v>0</v>
      </c>
    </row>
    <row r="27" spans="1:28" ht="15" customHeight="1" x14ac:dyDescent="0.25">
      <c r="B27" s="234" t="s">
        <v>110</v>
      </c>
      <c r="C27" s="235"/>
      <c r="D27" s="164" t="s">
        <v>111</v>
      </c>
      <c r="E27" s="164">
        <v>1</v>
      </c>
      <c r="F27" s="156">
        <v>4</v>
      </c>
      <c r="G27" s="157" t="s">
        <v>81</v>
      </c>
      <c r="H27" s="155" t="s">
        <v>101</v>
      </c>
      <c r="I27" s="158">
        <v>600</v>
      </c>
      <c r="J27" s="155">
        <v>1</v>
      </c>
      <c r="K27" s="159"/>
      <c r="L27" s="160">
        <f t="shared" si="0"/>
        <v>0</v>
      </c>
      <c r="M27" s="161">
        <f t="shared" si="1"/>
        <v>0</v>
      </c>
      <c r="N27" s="161">
        <f t="shared" si="2"/>
        <v>0</v>
      </c>
      <c r="O27" s="160">
        <f t="shared" si="3"/>
        <v>0</v>
      </c>
      <c r="P27" s="161">
        <f t="shared" si="4"/>
        <v>0</v>
      </c>
      <c r="Q27" s="161">
        <f t="shared" si="5"/>
        <v>0</v>
      </c>
      <c r="R27" s="160">
        <f t="shared" si="6"/>
        <v>0</v>
      </c>
      <c r="S27" s="161">
        <f t="shared" si="7"/>
        <v>0</v>
      </c>
      <c r="T27" s="161">
        <f t="shared" si="8"/>
        <v>0</v>
      </c>
      <c r="U27" s="160">
        <f t="shared" si="9"/>
        <v>0</v>
      </c>
      <c r="V27" s="161">
        <f t="shared" si="10"/>
        <v>0</v>
      </c>
      <c r="W27" s="162">
        <f t="shared" si="11"/>
        <v>0</v>
      </c>
      <c r="X27" s="106"/>
      <c r="Y27" s="126" t="s">
        <v>110</v>
      </c>
      <c r="Z27" s="110">
        <f t="shared" si="12"/>
        <v>0</v>
      </c>
      <c r="AA27" s="110">
        <f t="shared" si="13"/>
        <v>0</v>
      </c>
      <c r="AB27" s="125">
        <f t="shared" si="14"/>
        <v>0</v>
      </c>
    </row>
    <row r="28" spans="1:28" ht="34.5" customHeight="1" x14ac:dyDescent="0.25">
      <c r="B28" s="234" t="s">
        <v>112</v>
      </c>
      <c r="C28" s="235"/>
      <c r="D28" s="164" t="s">
        <v>165</v>
      </c>
      <c r="E28" s="164" t="s">
        <v>113</v>
      </c>
      <c r="F28" s="156">
        <v>3</v>
      </c>
      <c r="G28" s="157"/>
      <c r="H28" s="155" t="s">
        <v>101</v>
      </c>
      <c r="I28" s="158">
        <v>300</v>
      </c>
      <c r="J28" s="155">
        <v>1</v>
      </c>
      <c r="K28" s="159"/>
      <c r="L28" s="160">
        <f t="shared" si="0"/>
        <v>0</v>
      </c>
      <c r="M28" s="161">
        <f t="shared" si="1"/>
        <v>0</v>
      </c>
      <c r="N28" s="161">
        <f t="shared" si="2"/>
        <v>0</v>
      </c>
      <c r="O28" s="160">
        <f t="shared" si="3"/>
        <v>0</v>
      </c>
      <c r="P28" s="161">
        <f t="shared" si="4"/>
        <v>0</v>
      </c>
      <c r="Q28" s="161">
        <f t="shared" si="5"/>
        <v>0</v>
      </c>
      <c r="R28" s="160">
        <f t="shared" si="6"/>
        <v>0</v>
      </c>
      <c r="S28" s="161">
        <f t="shared" si="7"/>
        <v>0</v>
      </c>
      <c r="T28" s="161">
        <f t="shared" si="8"/>
        <v>0</v>
      </c>
      <c r="U28" s="160">
        <f t="shared" si="9"/>
        <v>0</v>
      </c>
      <c r="V28" s="161">
        <f t="shared" si="10"/>
        <v>0</v>
      </c>
      <c r="W28" s="162">
        <f t="shared" si="11"/>
        <v>0</v>
      </c>
      <c r="X28" s="106"/>
      <c r="Y28" s="126" t="s">
        <v>112</v>
      </c>
      <c r="Z28" s="110">
        <f t="shared" si="12"/>
        <v>0</v>
      </c>
      <c r="AA28" s="110">
        <f t="shared" si="13"/>
        <v>0</v>
      </c>
      <c r="AB28" s="125">
        <f t="shared" si="14"/>
        <v>0</v>
      </c>
    </row>
    <row r="29" spans="1:28" ht="18" customHeight="1" x14ac:dyDescent="0.25">
      <c r="B29" s="234" t="s">
        <v>46</v>
      </c>
      <c r="C29" s="235"/>
      <c r="D29" s="164" t="s">
        <v>47</v>
      </c>
      <c r="E29" s="164">
        <v>1</v>
      </c>
      <c r="F29" s="156">
        <v>4</v>
      </c>
      <c r="G29" s="157" t="s">
        <v>81</v>
      </c>
      <c r="H29" s="155" t="s">
        <v>101</v>
      </c>
      <c r="I29" s="158">
        <v>500</v>
      </c>
      <c r="J29" s="155">
        <v>1</v>
      </c>
      <c r="K29" s="159"/>
      <c r="L29" s="160">
        <f t="shared" si="0"/>
        <v>0</v>
      </c>
      <c r="M29" s="161">
        <f t="shared" si="1"/>
        <v>0</v>
      </c>
      <c r="N29" s="161">
        <f t="shared" si="2"/>
        <v>0</v>
      </c>
      <c r="O29" s="160">
        <f t="shared" si="3"/>
        <v>0</v>
      </c>
      <c r="P29" s="161">
        <f t="shared" si="4"/>
        <v>0</v>
      </c>
      <c r="Q29" s="161">
        <f t="shared" si="5"/>
        <v>0</v>
      </c>
      <c r="R29" s="160">
        <f t="shared" si="6"/>
        <v>0</v>
      </c>
      <c r="S29" s="161">
        <f t="shared" si="7"/>
        <v>0</v>
      </c>
      <c r="T29" s="161">
        <f t="shared" si="8"/>
        <v>0</v>
      </c>
      <c r="U29" s="160">
        <f t="shared" si="9"/>
        <v>0</v>
      </c>
      <c r="V29" s="161">
        <f t="shared" si="10"/>
        <v>0</v>
      </c>
      <c r="W29" s="162">
        <f t="shared" si="11"/>
        <v>0</v>
      </c>
      <c r="X29" s="106"/>
      <c r="Y29" s="126" t="s">
        <v>46</v>
      </c>
      <c r="Z29" s="110">
        <f t="shared" si="12"/>
        <v>0</v>
      </c>
      <c r="AA29" s="110">
        <f t="shared" si="13"/>
        <v>0</v>
      </c>
      <c r="AB29" s="125">
        <f t="shared" si="14"/>
        <v>0</v>
      </c>
    </row>
    <row r="30" spans="1:28" ht="18" customHeight="1" x14ac:dyDescent="0.25">
      <c r="B30" s="234" t="s">
        <v>114</v>
      </c>
      <c r="C30" s="235"/>
      <c r="D30" s="164" t="s">
        <v>115</v>
      </c>
      <c r="E30" s="164">
        <v>1</v>
      </c>
      <c r="F30" s="156">
        <v>5</v>
      </c>
      <c r="G30" s="157" t="s">
        <v>81</v>
      </c>
      <c r="H30" s="155" t="s">
        <v>101</v>
      </c>
      <c r="I30" s="158">
        <v>300</v>
      </c>
      <c r="J30" s="155">
        <v>1</v>
      </c>
      <c r="K30" s="159"/>
      <c r="L30" s="160">
        <f t="shared" si="0"/>
        <v>0</v>
      </c>
      <c r="M30" s="161">
        <f t="shared" si="1"/>
        <v>0</v>
      </c>
      <c r="N30" s="161">
        <f t="shared" si="2"/>
        <v>0</v>
      </c>
      <c r="O30" s="160">
        <f t="shared" si="3"/>
        <v>0</v>
      </c>
      <c r="P30" s="161">
        <f t="shared" si="4"/>
        <v>0</v>
      </c>
      <c r="Q30" s="161">
        <f t="shared" si="5"/>
        <v>0</v>
      </c>
      <c r="R30" s="160">
        <f t="shared" si="6"/>
        <v>0</v>
      </c>
      <c r="S30" s="161">
        <f t="shared" si="7"/>
        <v>0</v>
      </c>
      <c r="T30" s="161">
        <f t="shared" si="8"/>
        <v>0</v>
      </c>
      <c r="U30" s="160">
        <f t="shared" si="9"/>
        <v>0</v>
      </c>
      <c r="V30" s="161">
        <f t="shared" si="10"/>
        <v>0</v>
      </c>
      <c r="W30" s="162">
        <f t="shared" si="11"/>
        <v>0</v>
      </c>
      <c r="X30" s="106"/>
      <c r="Y30" s="126" t="s">
        <v>114</v>
      </c>
      <c r="Z30" s="110">
        <f t="shared" si="12"/>
        <v>0</v>
      </c>
      <c r="AA30" s="110">
        <f t="shared" si="13"/>
        <v>0</v>
      </c>
      <c r="AB30" s="125">
        <f t="shared" si="14"/>
        <v>0</v>
      </c>
    </row>
    <row r="31" spans="1:28" ht="18" x14ac:dyDescent="0.25">
      <c r="B31" s="234" t="s">
        <v>116</v>
      </c>
      <c r="C31" s="235"/>
      <c r="D31" s="164" t="s">
        <v>117</v>
      </c>
      <c r="E31" s="164">
        <v>1</v>
      </c>
      <c r="F31" s="156">
        <v>3</v>
      </c>
      <c r="G31" s="157" t="s">
        <v>81</v>
      </c>
      <c r="H31" s="155" t="s">
        <v>101</v>
      </c>
      <c r="I31" s="158">
        <v>300</v>
      </c>
      <c r="J31" s="155">
        <v>1</v>
      </c>
      <c r="K31" s="159"/>
      <c r="L31" s="160">
        <f t="shared" si="0"/>
        <v>0</v>
      </c>
      <c r="M31" s="161">
        <f t="shared" si="1"/>
        <v>0</v>
      </c>
      <c r="N31" s="161">
        <f t="shared" si="2"/>
        <v>0</v>
      </c>
      <c r="O31" s="160">
        <f t="shared" si="3"/>
        <v>0</v>
      </c>
      <c r="P31" s="161">
        <f t="shared" si="4"/>
        <v>0</v>
      </c>
      <c r="Q31" s="161">
        <f t="shared" si="5"/>
        <v>0</v>
      </c>
      <c r="R31" s="160">
        <f t="shared" si="6"/>
        <v>0</v>
      </c>
      <c r="S31" s="161">
        <f t="shared" si="7"/>
        <v>0</v>
      </c>
      <c r="T31" s="161">
        <f t="shared" si="8"/>
        <v>0</v>
      </c>
      <c r="U31" s="160">
        <f t="shared" si="9"/>
        <v>0</v>
      </c>
      <c r="V31" s="161">
        <f t="shared" si="10"/>
        <v>0</v>
      </c>
      <c r="W31" s="162">
        <f t="shared" si="11"/>
        <v>0</v>
      </c>
      <c r="X31" s="106"/>
      <c r="Y31" s="126" t="s">
        <v>116</v>
      </c>
      <c r="Z31" s="110">
        <f t="shared" si="12"/>
        <v>0</v>
      </c>
      <c r="AA31" s="110">
        <f t="shared" si="13"/>
        <v>0</v>
      </c>
      <c r="AB31" s="125">
        <f t="shared" si="14"/>
        <v>0</v>
      </c>
    </row>
    <row r="32" spans="1:28" ht="18" customHeight="1" x14ac:dyDescent="0.25">
      <c r="A32" s="34"/>
      <c r="B32" s="234" t="s">
        <v>118</v>
      </c>
      <c r="C32" s="235"/>
      <c r="D32" s="164" t="s">
        <v>119</v>
      </c>
      <c r="E32" s="164">
        <v>1</v>
      </c>
      <c r="F32" s="156">
        <v>4</v>
      </c>
      <c r="G32" s="157" t="s">
        <v>81</v>
      </c>
      <c r="H32" s="155" t="s">
        <v>101</v>
      </c>
      <c r="I32" s="158">
        <v>500</v>
      </c>
      <c r="J32" s="155">
        <v>1</v>
      </c>
      <c r="K32" s="159"/>
      <c r="L32" s="160">
        <f t="shared" si="0"/>
        <v>0</v>
      </c>
      <c r="M32" s="161">
        <f t="shared" si="1"/>
        <v>0</v>
      </c>
      <c r="N32" s="161">
        <f t="shared" si="2"/>
        <v>0</v>
      </c>
      <c r="O32" s="160">
        <f t="shared" si="3"/>
        <v>0</v>
      </c>
      <c r="P32" s="161">
        <f t="shared" si="4"/>
        <v>0</v>
      </c>
      <c r="Q32" s="161">
        <f t="shared" si="5"/>
        <v>0</v>
      </c>
      <c r="R32" s="160">
        <f t="shared" si="6"/>
        <v>0</v>
      </c>
      <c r="S32" s="161">
        <f t="shared" si="7"/>
        <v>0</v>
      </c>
      <c r="T32" s="161">
        <f t="shared" si="8"/>
        <v>0</v>
      </c>
      <c r="U32" s="160">
        <f t="shared" si="9"/>
        <v>0</v>
      </c>
      <c r="V32" s="161">
        <f t="shared" si="10"/>
        <v>0</v>
      </c>
      <c r="W32" s="162">
        <f t="shared" si="11"/>
        <v>0</v>
      </c>
      <c r="X32" s="106"/>
      <c r="Y32" s="126" t="s">
        <v>118</v>
      </c>
      <c r="Z32" s="110">
        <f t="shared" si="12"/>
        <v>0</v>
      </c>
      <c r="AA32" s="110">
        <f t="shared" si="13"/>
        <v>0</v>
      </c>
      <c r="AB32" s="125">
        <f t="shared" si="14"/>
        <v>0</v>
      </c>
    </row>
    <row r="33" spans="2:28" ht="36" x14ac:dyDescent="0.25">
      <c r="B33" s="234" t="s">
        <v>44</v>
      </c>
      <c r="C33" s="235"/>
      <c r="D33" s="164" t="s">
        <v>45</v>
      </c>
      <c r="E33" s="164">
        <v>1</v>
      </c>
      <c r="F33" s="156">
        <v>3</v>
      </c>
      <c r="G33" s="157" t="s">
        <v>81</v>
      </c>
      <c r="H33" s="155" t="s">
        <v>101</v>
      </c>
      <c r="I33" s="158">
        <v>300</v>
      </c>
      <c r="J33" s="155">
        <v>1</v>
      </c>
      <c r="K33" s="159"/>
      <c r="L33" s="160">
        <f t="shared" si="0"/>
        <v>0</v>
      </c>
      <c r="M33" s="161">
        <f t="shared" si="1"/>
        <v>0</v>
      </c>
      <c r="N33" s="161">
        <f t="shared" si="2"/>
        <v>0</v>
      </c>
      <c r="O33" s="160">
        <f t="shared" si="3"/>
        <v>0</v>
      </c>
      <c r="P33" s="161">
        <f t="shared" si="4"/>
        <v>0</v>
      </c>
      <c r="Q33" s="161">
        <f t="shared" si="5"/>
        <v>0</v>
      </c>
      <c r="R33" s="160">
        <f t="shared" si="6"/>
        <v>0</v>
      </c>
      <c r="S33" s="161">
        <f t="shared" si="7"/>
        <v>0</v>
      </c>
      <c r="T33" s="161">
        <f t="shared" si="8"/>
        <v>0</v>
      </c>
      <c r="U33" s="160">
        <f t="shared" si="9"/>
        <v>0</v>
      </c>
      <c r="V33" s="161">
        <f t="shared" si="10"/>
        <v>0</v>
      </c>
      <c r="W33" s="162">
        <f t="shared" si="11"/>
        <v>0</v>
      </c>
      <c r="X33" s="106"/>
      <c r="Y33" s="126" t="s">
        <v>44</v>
      </c>
      <c r="Z33" s="110">
        <f t="shared" si="12"/>
        <v>0</v>
      </c>
      <c r="AA33" s="110">
        <f t="shared" si="13"/>
        <v>0</v>
      </c>
      <c r="AB33" s="125">
        <f t="shared" si="14"/>
        <v>0</v>
      </c>
    </row>
    <row r="34" spans="2:28" ht="18" x14ac:dyDescent="0.25">
      <c r="B34" s="234" t="s">
        <v>54</v>
      </c>
      <c r="C34" s="235"/>
      <c r="D34" s="164" t="s">
        <v>55</v>
      </c>
      <c r="E34" s="164">
        <v>1</v>
      </c>
      <c r="F34" s="156">
        <v>3</v>
      </c>
      <c r="G34" s="157" t="s">
        <v>81</v>
      </c>
      <c r="H34" s="155" t="s">
        <v>101</v>
      </c>
      <c r="I34" s="158">
        <v>300</v>
      </c>
      <c r="J34" s="155">
        <v>1</v>
      </c>
      <c r="K34" s="159"/>
      <c r="L34" s="160">
        <f t="shared" si="0"/>
        <v>0</v>
      </c>
      <c r="M34" s="161">
        <f t="shared" si="1"/>
        <v>0</v>
      </c>
      <c r="N34" s="161">
        <f t="shared" si="2"/>
        <v>0</v>
      </c>
      <c r="O34" s="160">
        <f t="shared" si="3"/>
        <v>0</v>
      </c>
      <c r="P34" s="161">
        <f t="shared" si="4"/>
        <v>0</v>
      </c>
      <c r="Q34" s="161">
        <f t="shared" si="5"/>
        <v>0</v>
      </c>
      <c r="R34" s="160">
        <f t="shared" si="6"/>
        <v>0</v>
      </c>
      <c r="S34" s="161">
        <f t="shared" si="7"/>
        <v>0</v>
      </c>
      <c r="T34" s="161">
        <f t="shared" si="8"/>
        <v>0</v>
      </c>
      <c r="U34" s="160">
        <f t="shared" si="9"/>
        <v>0</v>
      </c>
      <c r="V34" s="161">
        <f t="shared" si="10"/>
        <v>0</v>
      </c>
      <c r="W34" s="162">
        <f t="shared" si="11"/>
        <v>0</v>
      </c>
      <c r="X34" s="106"/>
      <c r="Y34" s="126" t="s">
        <v>54</v>
      </c>
      <c r="Z34" s="110">
        <f t="shared" si="12"/>
        <v>0</v>
      </c>
      <c r="AA34" s="110">
        <f t="shared" si="13"/>
        <v>0</v>
      </c>
      <c r="AB34" s="125">
        <f t="shared" si="14"/>
        <v>0</v>
      </c>
    </row>
    <row r="35" spans="2:28" ht="18" x14ac:dyDescent="0.25">
      <c r="B35" s="234" t="s">
        <v>120</v>
      </c>
      <c r="C35" s="235"/>
      <c r="D35" s="164" t="s">
        <v>121</v>
      </c>
      <c r="E35" s="164">
        <v>1</v>
      </c>
      <c r="F35" s="156">
        <v>3</v>
      </c>
      <c r="G35" s="157" t="s">
        <v>81</v>
      </c>
      <c r="H35" s="155" t="s">
        <v>101</v>
      </c>
      <c r="I35" s="158">
        <v>300</v>
      </c>
      <c r="J35" s="155">
        <v>1</v>
      </c>
      <c r="K35" s="159"/>
      <c r="L35" s="160">
        <f t="shared" si="0"/>
        <v>0</v>
      </c>
      <c r="M35" s="161">
        <f t="shared" si="1"/>
        <v>0</v>
      </c>
      <c r="N35" s="161">
        <f t="shared" si="2"/>
        <v>0</v>
      </c>
      <c r="O35" s="160">
        <f t="shared" si="3"/>
        <v>0</v>
      </c>
      <c r="P35" s="161">
        <f t="shared" si="4"/>
        <v>0</v>
      </c>
      <c r="Q35" s="161">
        <f t="shared" si="5"/>
        <v>0</v>
      </c>
      <c r="R35" s="160">
        <f t="shared" si="6"/>
        <v>0</v>
      </c>
      <c r="S35" s="161">
        <f t="shared" si="7"/>
        <v>0</v>
      </c>
      <c r="T35" s="161">
        <f t="shared" si="8"/>
        <v>0</v>
      </c>
      <c r="U35" s="160">
        <f t="shared" si="9"/>
        <v>0</v>
      </c>
      <c r="V35" s="161">
        <f t="shared" si="10"/>
        <v>0</v>
      </c>
      <c r="W35" s="162">
        <f t="shared" si="11"/>
        <v>0</v>
      </c>
      <c r="X35" s="106"/>
      <c r="Y35" s="126" t="s">
        <v>120</v>
      </c>
      <c r="Z35" s="110">
        <f t="shared" si="12"/>
        <v>0</v>
      </c>
      <c r="AA35" s="110">
        <f t="shared" si="13"/>
        <v>0</v>
      </c>
      <c r="AB35" s="125">
        <f t="shared" si="14"/>
        <v>0</v>
      </c>
    </row>
    <row r="36" spans="2:28" ht="18" x14ac:dyDescent="0.25">
      <c r="B36" s="234" t="s">
        <v>122</v>
      </c>
      <c r="C36" s="235"/>
      <c r="D36" s="164" t="s">
        <v>123</v>
      </c>
      <c r="E36" s="164">
        <v>1</v>
      </c>
      <c r="F36" s="156">
        <v>3</v>
      </c>
      <c r="G36" s="157" t="s">
        <v>81</v>
      </c>
      <c r="H36" s="155" t="s">
        <v>101</v>
      </c>
      <c r="I36" s="158">
        <v>300</v>
      </c>
      <c r="J36" s="155">
        <v>1</v>
      </c>
      <c r="K36" s="159"/>
      <c r="L36" s="160">
        <f t="shared" si="0"/>
        <v>0</v>
      </c>
      <c r="M36" s="161">
        <f t="shared" si="1"/>
        <v>0</v>
      </c>
      <c r="N36" s="161">
        <f t="shared" si="2"/>
        <v>0</v>
      </c>
      <c r="O36" s="160">
        <f t="shared" si="3"/>
        <v>0</v>
      </c>
      <c r="P36" s="161">
        <f t="shared" si="4"/>
        <v>0</v>
      </c>
      <c r="Q36" s="161">
        <f t="shared" si="5"/>
        <v>0</v>
      </c>
      <c r="R36" s="160">
        <f t="shared" si="6"/>
        <v>0</v>
      </c>
      <c r="S36" s="161">
        <f t="shared" si="7"/>
        <v>0</v>
      </c>
      <c r="T36" s="161">
        <f t="shared" si="8"/>
        <v>0</v>
      </c>
      <c r="U36" s="160">
        <f t="shared" si="9"/>
        <v>0</v>
      </c>
      <c r="V36" s="161">
        <f t="shared" si="10"/>
        <v>0</v>
      </c>
      <c r="W36" s="162">
        <f t="shared" si="11"/>
        <v>0</v>
      </c>
      <c r="X36" s="106"/>
      <c r="Y36" s="126" t="s">
        <v>122</v>
      </c>
      <c r="Z36" s="110">
        <f t="shared" si="12"/>
        <v>0</v>
      </c>
      <c r="AA36" s="110">
        <f t="shared" si="13"/>
        <v>0</v>
      </c>
      <c r="AB36" s="125">
        <f t="shared" si="14"/>
        <v>0</v>
      </c>
    </row>
    <row r="37" spans="2:28" ht="27" x14ac:dyDescent="0.25">
      <c r="B37" s="259" t="s">
        <v>163</v>
      </c>
      <c r="C37" s="260"/>
      <c r="D37" s="164" t="s">
        <v>124</v>
      </c>
      <c r="E37" s="164">
        <v>1</v>
      </c>
      <c r="F37" s="156">
        <v>5</v>
      </c>
      <c r="G37" s="157" t="s">
        <v>81</v>
      </c>
      <c r="H37" s="155" t="s">
        <v>101</v>
      </c>
      <c r="I37" s="158">
        <v>400</v>
      </c>
      <c r="J37" s="155">
        <v>1</v>
      </c>
      <c r="K37" s="159"/>
      <c r="L37" s="160">
        <f t="shared" si="0"/>
        <v>0</v>
      </c>
      <c r="M37" s="161">
        <f t="shared" si="1"/>
        <v>0</v>
      </c>
      <c r="N37" s="161">
        <f t="shared" si="2"/>
        <v>0</v>
      </c>
      <c r="O37" s="160">
        <f t="shared" si="3"/>
        <v>0</v>
      </c>
      <c r="P37" s="161">
        <f t="shared" si="4"/>
        <v>0</v>
      </c>
      <c r="Q37" s="161">
        <f t="shared" si="5"/>
        <v>0</v>
      </c>
      <c r="R37" s="160">
        <f t="shared" si="6"/>
        <v>0</v>
      </c>
      <c r="S37" s="161">
        <f t="shared" si="7"/>
        <v>0</v>
      </c>
      <c r="T37" s="161">
        <f t="shared" si="8"/>
        <v>0</v>
      </c>
      <c r="U37" s="160">
        <f t="shared" si="9"/>
        <v>0</v>
      </c>
      <c r="V37" s="161">
        <f t="shared" si="10"/>
        <v>0</v>
      </c>
      <c r="W37" s="162">
        <f t="shared" si="11"/>
        <v>0</v>
      </c>
      <c r="X37" s="106"/>
      <c r="Y37" s="126" t="s">
        <v>163</v>
      </c>
      <c r="Z37" s="110">
        <f t="shared" si="12"/>
        <v>0</v>
      </c>
      <c r="AA37" s="110">
        <f t="shared" si="13"/>
        <v>0</v>
      </c>
      <c r="AB37" s="125">
        <f t="shared" si="14"/>
        <v>0</v>
      </c>
    </row>
    <row r="38" spans="2:28" ht="27" customHeight="1" x14ac:dyDescent="0.25">
      <c r="B38" s="259" t="s">
        <v>164</v>
      </c>
      <c r="C38" s="260"/>
      <c r="D38" s="164" t="s">
        <v>124</v>
      </c>
      <c r="E38" s="164">
        <v>1</v>
      </c>
      <c r="F38" s="156">
        <v>5</v>
      </c>
      <c r="G38" s="157" t="s">
        <v>81</v>
      </c>
      <c r="H38" s="155" t="s">
        <v>101</v>
      </c>
      <c r="I38" s="158">
        <v>800</v>
      </c>
      <c r="J38" s="155">
        <v>1</v>
      </c>
      <c r="K38" s="159"/>
      <c r="L38" s="160">
        <f t="shared" si="0"/>
        <v>0</v>
      </c>
      <c r="M38" s="161">
        <f t="shared" si="1"/>
        <v>0</v>
      </c>
      <c r="N38" s="161">
        <f t="shared" si="2"/>
        <v>0</v>
      </c>
      <c r="O38" s="160">
        <f t="shared" si="3"/>
        <v>0</v>
      </c>
      <c r="P38" s="161">
        <f t="shared" si="4"/>
        <v>0</v>
      </c>
      <c r="Q38" s="161">
        <f t="shared" si="5"/>
        <v>0</v>
      </c>
      <c r="R38" s="160">
        <f t="shared" si="6"/>
        <v>0</v>
      </c>
      <c r="S38" s="161">
        <f t="shared" si="7"/>
        <v>0</v>
      </c>
      <c r="T38" s="161">
        <f t="shared" si="8"/>
        <v>0</v>
      </c>
      <c r="U38" s="160">
        <f t="shared" si="9"/>
        <v>0</v>
      </c>
      <c r="V38" s="161">
        <f t="shared" si="10"/>
        <v>0</v>
      </c>
      <c r="W38" s="162">
        <f t="shared" si="11"/>
        <v>0</v>
      </c>
      <c r="X38" s="106"/>
      <c r="Y38" s="127" t="s">
        <v>164</v>
      </c>
      <c r="Z38" s="110">
        <f t="shared" si="12"/>
        <v>0</v>
      </c>
      <c r="AA38" s="110">
        <f t="shared" si="13"/>
        <v>0</v>
      </c>
      <c r="AB38" s="125">
        <f t="shared" si="14"/>
        <v>0</v>
      </c>
    </row>
    <row r="39" spans="2:28" ht="18" x14ac:dyDescent="0.25">
      <c r="B39" s="259" t="s">
        <v>125</v>
      </c>
      <c r="C39" s="260"/>
      <c r="D39" s="164" t="s">
        <v>126</v>
      </c>
      <c r="E39" s="164">
        <v>1</v>
      </c>
      <c r="F39" s="156">
        <v>3</v>
      </c>
      <c r="G39" s="157" t="s">
        <v>81</v>
      </c>
      <c r="H39" s="155" t="s">
        <v>101</v>
      </c>
      <c r="I39" s="158">
        <v>300</v>
      </c>
      <c r="J39" s="155">
        <v>1</v>
      </c>
      <c r="K39" s="159"/>
      <c r="L39" s="160">
        <f t="shared" si="0"/>
        <v>0</v>
      </c>
      <c r="M39" s="161">
        <f t="shared" si="1"/>
        <v>0</v>
      </c>
      <c r="N39" s="161">
        <f t="shared" si="2"/>
        <v>0</v>
      </c>
      <c r="O39" s="160">
        <f t="shared" si="3"/>
        <v>0</v>
      </c>
      <c r="P39" s="161">
        <f t="shared" si="4"/>
        <v>0</v>
      </c>
      <c r="Q39" s="161">
        <f t="shared" si="5"/>
        <v>0</v>
      </c>
      <c r="R39" s="160">
        <f t="shared" si="6"/>
        <v>0</v>
      </c>
      <c r="S39" s="161">
        <f t="shared" si="7"/>
        <v>0</v>
      </c>
      <c r="T39" s="161">
        <f t="shared" si="8"/>
        <v>0</v>
      </c>
      <c r="U39" s="160">
        <f t="shared" si="9"/>
        <v>0</v>
      </c>
      <c r="V39" s="161">
        <f t="shared" si="10"/>
        <v>0</v>
      </c>
      <c r="W39" s="162">
        <f t="shared" si="11"/>
        <v>0</v>
      </c>
      <c r="X39" s="106"/>
      <c r="Y39" s="126" t="s">
        <v>125</v>
      </c>
      <c r="Z39" s="110">
        <f t="shared" si="12"/>
        <v>0</v>
      </c>
      <c r="AA39" s="110">
        <f t="shared" si="13"/>
        <v>0</v>
      </c>
      <c r="AB39" s="125">
        <f t="shared" si="14"/>
        <v>0</v>
      </c>
    </row>
    <row r="40" spans="2:28" x14ac:dyDescent="0.25">
      <c r="B40" s="234" t="s">
        <v>127</v>
      </c>
      <c r="C40" s="235"/>
      <c r="D40" s="164" t="s">
        <v>128</v>
      </c>
      <c r="E40" s="164">
        <v>1</v>
      </c>
      <c r="F40" s="156">
        <v>3</v>
      </c>
      <c r="G40" s="157" t="s">
        <v>81</v>
      </c>
      <c r="H40" s="155" t="s">
        <v>101</v>
      </c>
      <c r="I40" s="158">
        <v>300</v>
      </c>
      <c r="J40" s="155">
        <v>1</v>
      </c>
      <c r="K40" s="159"/>
      <c r="L40" s="160">
        <f t="shared" si="0"/>
        <v>0</v>
      </c>
      <c r="M40" s="161">
        <f t="shared" si="1"/>
        <v>0</v>
      </c>
      <c r="N40" s="161">
        <f t="shared" si="2"/>
        <v>0</v>
      </c>
      <c r="O40" s="160">
        <f t="shared" si="3"/>
        <v>0</v>
      </c>
      <c r="P40" s="161">
        <f t="shared" si="4"/>
        <v>0</v>
      </c>
      <c r="Q40" s="161">
        <f t="shared" si="5"/>
        <v>0</v>
      </c>
      <c r="R40" s="160">
        <f t="shared" si="6"/>
        <v>0</v>
      </c>
      <c r="S40" s="161">
        <f t="shared" si="7"/>
        <v>0</v>
      </c>
      <c r="T40" s="161">
        <f t="shared" si="8"/>
        <v>0</v>
      </c>
      <c r="U40" s="160">
        <f t="shared" si="9"/>
        <v>0</v>
      </c>
      <c r="V40" s="161">
        <f t="shared" si="10"/>
        <v>0</v>
      </c>
      <c r="W40" s="162">
        <f t="shared" si="11"/>
        <v>0</v>
      </c>
      <c r="X40" s="106"/>
      <c r="Y40" s="126" t="s">
        <v>127</v>
      </c>
      <c r="Z40" s="110">
        <f t="shared" si="12"/>
        <v>0</v>
      </c>
      <c r="AA40" s="110">
        <f t="shared" si="13"/>
        <v>0</v>
      </c>
      <c r="AB40" s="125">
        <f t="shared" si="14"/>
        <v>0</v>
      </c>
    </row>
    <row r="41" spans="2:28" x14ac:dyDescent="0.25">
      <c r="B41" s="234" t="s">
        <v>48</v>
      </c>
      <c r="C41" s="235"/>
      <c r="D41" s="164" t="s">
        <v>49</v>
      </c>
      <c r="E41" s="164">
        <v>1</v>
      </c>
      <c r="F41" s="156">
        <v>3</v>
      </c>
      <c r="G41" s="157" t="s">
        <v>81</v>
      </c>
      <c r="H41" s="155" t="s">
        <v>101</v>
      </c>
      <c r="I41" s="158">
        <v>300</v>
      </c>
      <c r="J41" s="155">
        <v>1</v>
      </c>
      <c r="K41" s="159"/>
      <c r="L41" s="160">
        <f t="shared" si="0"/>
        <v>0</v>
      </c>
      <c r="M41" s="161">
        <f t="shared" si="1"/>
        <v>0</v>
      </c>
      <c r="N41" s="161">
        <f t="shared" si="2"/>
        <v>0</v>
      </c>
      <c r="O41" s="160">
        <f t="shared" si="3"/>
        <v>0</v>
      </c>
      <c r="P41" s="161">
        <f t="shared" si="4"/>
        <v>0</v>
      </c>
      <c r="Q41" s="161">
        <f t="shared" si="5"/>
        <v>0</v>
      </c>
      <c r="R41" s="160">
        <f t="shared" si="6"/>
        <v>0</v>
      </c>
      <c r="S41" s="161">
        <f t="shared" si="7"/>
        <v>0</v>
      </c>
      <c r="T41" s="161">
        <f t="shared" si="8"/>
        <v>0</v>
      </c>
      <c r="U41" s="160">
        <f t="shared" si="9"/>
        <v>0</v>
      </c>
      <c r="V41" s="161">
        <f t="shared" si="10"/>
        <v>0</v>
      </c>
      <c r="W41" s="162">
        <f t="shared" si="11"/>
        <v>0</v>
      </c>
      <c r="X41" s="106"/>
      <c r="Y41" s="126" t="s">
        <v>48</v>
      </c>
      <c r="Z41" s="110">
        <f t="shared" si="12"/>
        <v>0</v>
      </c>
      <c r="AA41" s="110">
        <f t="shared" si="13"/>
        <v>0</v>
      </c>
      <c r="AB41" s="125">
        <f t="shared" si="14"/>
        <v>0</v>
      </c>
    </row>
    <row r="42" spans="2:28" ht="18" x14ac:dyDescent="0.25">
      <c r="B42" s="234" t="s">
        <v>50</v>
      </c>
      <c r="C42" s="235"/>
      <c r="D42" s="164" t="s">
        <v>51</v>
      </c>
      <c r="E42" s="164">
        <v>1</v>
      </c>
      <c r="F42" s="156">
        <v>3</v>
      </c>
      <c r="G42" s="157" t="s">
        <v>81</v>
      </c>
      <c r="H42" s="155" t="s">
        <v>101</v>
      </c>
      <c r="I42" s="158">
        <v>300</v>
      </c>
      <c r="J42" s="155">
        <v>1</v>
      </c>
      <c r="K42" s="159"/>
      <c r="L42" s="160">
        <f t="shared" si="0"/>
        <v>0</v>
      </c>
      <c r="M42" s="161">
        <f t="shared" si="1"/>
        <v>0</v>
      </c>
      <c r="N42" s="161">
        <f t="shared" si="2"/>
        <v>0</v>
      </c>
      <c r="O42" s="160">
        <f t="shared" si="3"/>
        <v>0</v>
      </c>
      <c r="P42" s="161">
        <f t="shared" si="4"/>
        <v>0</v>
      </c>
      <c r="Q42" s="161">
        <f t="shared" si="5"/>
        <v>0</v>
      </c>
      <c r="R42" s="160">
        <f t="shared" si="6"/>
        <v>0</v>
      </c>
      <c r="S42" s="161">
        <f t="shared" si="7"/>
        <v>0</v>
      </c>
      <c r="T42" s="161">
        <f t="shared" si="8"/>
        <v>0</v>
      </c>
      <c r="U42" s="160">
        <f t="shared" si="9"/>
        <v>0</v>
      </c>
      <c r="V42" s="161">
        <f t="shared" si="10"/>
        <v>0</v>
      </c>
      <c r="W42" s="162">
        <f t="shared" si="11"/>
        <v>0</v>
      </c>
      <c r="X42" s="106"/>
      <c r="Y42" s="126" t="s">
        <v>50</v>
      </c>
      <c r="Z42" s="110">
        <f t="shared" si="12"/>
        <v>0</v>
      </c>
      <c r="AA42" s="110">
        <f t="shared" si="13"/>
        <v>0</v>
      </c>
      <c r="AB42" s="125">
        <f t="shared" si="14"/>
        <v>0</v>
      </c>
    </row>
    <row r="43" spans="2:28" ht="18" x14ac:dyDescent="0.25">
      <c r="B43" s="234" t="s">
        <v>129</v>
      </c>
      <c r="C43" s="235"/>
      <c r="D43" s="164" t="s">
        <v>130</v>
      </c>
      <c r="E43" s="164">
        <v>1</v>
      </c>
      <c r="F43" s="156">
        <v>3</v>
      </c>
      <c r="G43" s="157" t="s">
        <v>81</v>
      </c>
      <c r="H43" s="155" t="s">
        <v>101</v>
      </c>
      <c r="I43" s="158">
        <v>300</v>
      </c>
      <c r="J43" s="155">
        <v>1</v>
      </c>
      <c r="K43" s="159"/>
      <c r="L43" s="160">
        <f t="shared" si="0"/>
        <v>0</v>
      </c>
      <c r="M43" s="161">
        <f t="shared" si="1"/>
        <v>0</v>
      </c>
      <c r="N43" s="161">
        <f t="shared" si="2"/>
        <v>0</v>
      </c>
      <c r="O43" s="160">
        <f t="shared" si="3"/>
        <v>0</v>
      </c>
      <c r="P43" s="161">
        <f t="shared" si="4"/>
        <v>0</v>
      </c>
      <c r="Q43" s="161">
        <f t="shared" si="5"/>
        <v>0</v>
      </c>
      <c r="R43" s="160">
        <f t="shared" si="6"/>
        <v>0</v>
      </c>
      <c r="S43" s="161">
        <f t="shared" si="7"/>
        <v>0</v>
      </c>
      <c r="T43" s="161">
        <f t="shared" si="8"/>
        <v>0</v>
      </c>
      <c r="U43" s="160">
        <f t="shared" si="9"/>
        <v>0</v>
      </c>
      <c r="V43" s="161">
        <f t="shared" si="10"/>
        <v>0</v>
      </c>
      <c r="W43" s="162">
        <f t="shared" si="11"/>
        <v>0</v>
      </c>
      <c r="X43" s="106"/>
      <c r="Y43" s="126" t="s">
        <v>129</v>
      </c>
      <c r="Z43" s="110">
        <f t="shared" si="12"/>
        <v>0</v>
      </c>
      <c r="AA43" s="110">
        <f t="shared" si="13"/>
        <v>0</v>
      </c>
      <c r="AB43" s="125">
        <f t="shared" si="14"/>
        <v>0</v>
      </c>
    </row>
    <row r="44" spans="2:28" ht="27" x14ac:dyDescent="0.25">
      <c r="B44" s="234" t="s">
        <v>131</v>
      </c>
      <c r="C44" s="235"/>
      <c r="D44" s="164" t="s">
        <v>132</v>
      </c>
      <c r="E44" s="164">
        <v>1</v>
      </c>
      <c r="F44" s="156">
        <v>3</v>
      </c>
      <c r="G44" s="157" t="s">
        <v>81</v>
      </c>
      <c r="H44" s="155" t="s">
        <v>101</v>
      </c>
      <c r="I44" s="158">
        <v>300</v>
      </c>
      <c r="J44" s="155">
        <v>1</v>
      </c>
      <c r="K44" s="159"/>
      <c r="L44" s="160">
        <f t="shared" si="0"/>
        <v>0</v>
      </c>
      <c r="M44" s="161">
        <f t="shared" si="1"/>
        <v>0</v>
      </c>
      <c r="N44" s="161">
        <f t="shared" si="2"/>
        <v>0</v>
      </c>
      <c r="O44" s="160">
        <f t="shared" si="3"/>
        <v>0</v>
      </c>
      <c r="P44" s="161">
        <f t="shared" si="4"/>
        <v>0</v>
      </c>
      <c r="Q44" s="161">
        <f t="shared" si="5"/>
        <v>0</v>
      </c>
      <c r="R44" s="160">
        <f t="shared" si="6"/>
        <v>0</v>
      </c>
      <c r="S44" s="161">
        <f t="shared" si="7"/>
        <v>0</v>
      </c>
      <c r="T44" s="161">
        <f t="shared" si="8"/>
        <v>0</v>
      </c>
      <c r="U44" s="160">
        <f t="shared" si="9"/>
        <v>0</v>
      </c>
      <c r="V44" s="161">
        <f t="shared" si="10"/>
        <v>0</v>
      </c>
      <c r="W44" s="162">
        <f t="shared" si="11"/>
        <v>0</v>
      </c>
      <c r="X44" s="106"/>
      <c r="Y44" s="126" t="s">
        <v>131</v>
      </c>
      <c r="Z44" s="110">
        <f t="shared" si="12"/>
        <v>0</v>
      </c>
      <c r="AA44" s="110">
        <f t="shared" si="13"/>
        <v>0</v>
      </c>
      <c r="AB44" s="125">
        <f t="shared" si="14"/>
        <v>0</v>
      </c>
    </row>
    <row r="45" spans="2:28" ht="27" x14ac:dyDescent="0.25">
      <c r="B45" s="234" t="s">
        <v>133</v>
      </c>
      <c r="C45" s="235"/>
      <c r="D45" s="164" t="s">
        <v>134</v>
      </c>
      <c r="E45" s="164">
        <v>1</v>
      </c>
      <c r="F45" s="156">
        <v>3</v>
      </c>
      <c r="G45" s="157" t="s">
        <v>81</v>
      </c>
      <c r="H45" s="155" t="s">
        <v>101</v>
      </c>
      <c r="I45" s="158">
        <v>300</v>
      </c>
      <c r="J45" s="155">
        <v>1</v>
      </c>
      <c r="K45" s="159"/>
      <c r="L45" s="160">
        <f t="shared" si="0"/>
        <v>0</v>
      </c>
      <c r="M45" s="161">
        <f t="shared" si="1"/>
        <v>0</v>
      </c>
      <c r="N45" s="161">
        <f t="shared" si="2"/>
        <v>0</v>
      </c>
      <c r="O45" s="160">
        <f t="shared" si="3"/>
        <v>0</v>
      </c>
      <c r="P45" s="161">
        <f t="shared" si="4"/>
        <v>0</v>
      </c>
      <c r="Q45" s="161">
        <f t="shared" si="5"/>
        <v>0</v>
      </c>
      <c r="R45" s="160">
        <f t="shared" si="6"/>
        <v>0</v>
      </c>
      <c r="S45" s="161">
        <f t="shared" si="7"/>
        <v>0</v>
      </c>
      <c r="T45" s="161">
        <f t="shared" si="8"/>
        <v>0</v>
      </c>
      <c r="U45" s="160">
        <f t="shared" si="9"/>
        <v>0</v>
      </c>
      <c r="V45" s="161">
        <f t="shared" si="10"/>
        <v>0</v>
      </c>
      <c r="W45" s="162">
        <f t="shared" si="11"/>
        <v>0</v>
      </c>
      <c r="X45" s="106"/>
      <c r="Y45" s="126" t="s">
        <v>133</v>
      </c>
      <c r="Z45" s="110">
        <f t="shared" si="12"/>
        <v>0</v>
      </c>
      <c r="AA45" s="110">
        <f t="shared" si="13"/>
        <v>0</v>
      </c>
      <c r="AB45" s="125">
        <f t="shared" si="14"/>
        <v>0</v>
      </c>
    </row>
    <row r="46" spans="2:28" ht="27" x14ac:dyDescent="0.25">
      <c r="B46" s="234" t="s">
        <v>135</v>
      </c>
      <c r="C46" s="235"/>
      <c r="D46" s="164" t="s">
        <v>136</v>
      </c>
      <c r="E46" s="164">
        <v>1</v>
      </c>
      <c r="F46" s="156">
        <v>3</v>
      </c>
      <c r="G46" s="157" t="s">
        <v>81</v>
      </c>
      <c r="H46" s="155" t="s">
        <v>101</v>
      </c>
      <c r="I46" s="158">
        <v>300</v>
      </c>
      <c r="J46" s="155">
        <v>1</v>
      </c>
      <c r="K46" s="159"/>
      <c r="L46" s="160">
        <f t="shared" si="0"/>
        <v>0</v>
      </c>
      <c r="M46" s="161">
        <f t="shared" si="1"/>
        <v>0</v>
      </c>
      <c r="N46" s="161">
        <f t="shared" si="2"/>
        <v>0</v>
      </c>
      <c r="O46" s="160">
        <f t="shared" si="3"/>
        <v>0</v>
      </c>
      <c r="P46" s="161">
        <f t="shared" si="4"/>
        <v>0</v>
      </c>
      <c r="Q46" s="161">
        <f t="shared" si="5"/>
        <v>0</v>
      </c>
      <c r="R46" s="160">
        <f t="shared" si="6"/>
        <v>0</v>
      </c>
      <c r="S46" s="161">
        <f t="shared" si="7"/>
        <v>0</v>
      </c>
      <c r="T46" s="161">
        <f t="shared" si="8"/>
        <v>0</v>
      </c>
      <c r="U46" s="160">
        <f t="shared" si="9"/>
        <v>0</v>
      </c>
      <c r="V46" s="161">
        <f t="shared" si="10"/>
        <v>0</v>
      </c>
      <c r="W46" s="162">
        <f t="shared" si="11"/>
        <v>0</v>
      </c>
      <c r="X46" s="106"/>
      <c r="Y46" s="126" t="s">
        <v>135</v>
      </c>
      <c r="Z46" s="110">
        <f t="shared" si="12"/>
        <v>0</v>
      </c>
      <c r="AA46" s="110">
        <f t="shared" si="13"/>
        <v>0</v>
      </c>
      <c r="AB46" s="125">
        <f t="shared" si="14"/>
        <v>0</v>
      </c>
    </row>
    <row r="47" spans="2:28" ht="27" x14ac:dyDescent="0.25">
      <c r="B47" s="234" t="s">
        <v>137</v>
      </c>
      <c r="C47" s="235"/>
      <c r="D47" s="164" t="s">
        <v>138</v>
      </c>
      <c r="E47" s="164">
        <v>1</v>
      </c>
      <c r="F47" s="156">
        <v>3</v>
      </c>
      <c r="G47" s="157" t="s">
        <v>81</v>
      </c>
      <c r="H47" s="155" t="s">
        <v>101</v>
      </c>
      <c r="I47" s="158">
        <v>300</v>
      </c>
      <c r="J47" s="155">
        <v>1</v>
      </c>
      <c r="K47" s="159"/>
      <c r="L47" s="160">
        <f t="shared" si="0"/>
        <v>0</v>
      </c>
      <c r="M47" s="161">
        <f t="shared" si="1"/>
        <v>0</v>
      </c>
      <c r="N47" s="161">
        <f t="shared" si="2"/>
        <v>0</v>
      </c>
      <c r="O47" s="160">
        <f t="shared" si="3"/>
        <v>0</v>
      </c>
      <c r="P47" s="161">
        <f t="shared" si="4"/>
        <v>0</v>
      </c>
      <c r="Q47" s="161">
        <f t="shared" si="5"/>
        <v>0</v>
      </c>
      <c r="R47" s="160">
        <f t="shared" si="6"/>
        <v>0</v>
      </c>
      <c r="S47" s="161">
        <f t="shared" si="7"/>
        <v>0</v>
      </c>
      <c r="T47" s="161">
        <f t="shared" si="8"/>
        <v>0</v>
      </c>
      <c r="U47" s="160">
        <f t="shared" si="9"/>
        <v>0</v>
      </c>
      <c r="V47" s="161">
        <f t="shared" si="10"/>
        <v>0</v>
      </c>
      <c r="W47" s="162">
        <f t="shared" si="11"/>
        <v>0</v>
      </c>
      <c r="X47" s="106"/>
      <c r="Y47" s="126" t="s">
        <v>137</v>
      </c>
      <c r="Z47" s="110">
        <f t="shared" si="12"/>
        <v>0</v>
      </c>
      <c r="AA47" s="110">
        <f t="shared" si="13"/>
        <v>0</v>
      </c>
      <c r="AB47" s="125">
        <f t="shared" si="14"/>
        <v>0</v>
      </c>
    </row>
    <row r="48" spans="2:28" ht="32.25" customHeight="1" x14ac:dyDescent="0.25">
      <c r="B48" s="234" t="s">
        <v>139</v>
      </c>
      <c r="C48" s="235"/>
      <c r="D48" s="164" t="s">
        <v>42</v>
      </c>
      <c r="E48" s="164">
        <v>1</v>
      </c>
      <c r="F48" s="156">
        <v>4</v>
      </c>
      <c r="G48" s="157">
        <v>2</v>
      </c>
      <c r="H48" s="155" t="s">
        <v>101</v>
      </c>
      <c r="I48" s="158">
        <v>500</v>
      </c>
      <c r="J48" s="155">
        <v>1</v>
      </c>
      <c r="K48" s="159"/>
      <c r="L48" s="160">
        <f t="shared" si="0"/>
        <v>0</v>
      </c>
      <c r="M48" s="161">
        <f t="shared" si="1"/>
        <v>0</v>
      </c>
      <c r="N48" s="161">
        <f t="shared" si="2"/>
        <v>0</v>
      </c>
      <c r="O48" s="160">
        <f t="shared" si="3"/>
        <v>0</v>
      </c>
      <c r="P48" s="161">
        <f t="shared" si="4"/>
        <v>0</v>
      </c>
      <c r="Q48" s="161">
        <f t="shared" si="5"/>
        <v>0</v>
      </c>
      <c r="R48" s="160">
        <f t="shared" si="6"/>
        <v>0</v>
      </c>
      <c r="S48" s="161">
        <f t="shared" si="7"/>
        <v>0</v>
      </c>
      <c r="T48" s="161">
        <f t="shared" si="8"/>
        <v>0</v>
      </c>
      <c r="U48" s="160">
        <f t="shared" si="9"/>
        <v>0</v>
      </c>
      <c r="V48" s="161">
        <f t="shared" si="10"/>
        <v>0</v>
      </c>
      <c r="W48" s="162">
        <f t="shared" si="11"/>
        <v>0</v>
      </c>
      <c r="X48" s="106"/>
      <c r="Y48" s="127" t="s">
        <v>139</v>
      </c>
      <c r="Z48" s="110">
        <f t="shared" si="12"/>
        <v>0</v>
      </c>
      <c r="AA48" s="110">
        <f t="shared" si="13"/>
        <v>0</v>
      </c>
      <c r="AB48" s="125">
        <f t="shared" si="14"/>
        <v>0</v>
      </c>
    </row>
    <row r="49" spans="1:29" ht="27" x14ac:dyDescent="0.25">
      <c r="B49" s="234" t="s">
        <v>140</v>
      </c>
      <c r="C49" s="235"/>
      <c r="D49" s="164" t="s">
        <v>141</v>
      </c>
      <c r="E49" s="164">
        <v>1</v>
      </c>
      <c r="F49" s="156">
        <v>5</v>
      </c>
      <c r="G49" s="157" t="s">
        <v>81</v>
      </c>
      <c r="H49" s="155" t="s">
        <v>101</v>
      </c>
      <c r="I49" s="158">
        <v>700</v>
      </c>
      <c r="J49" s="155">
        <v>1</v>
      </c>
      <c r="K49" s="159"/>
      <c r="L49" s="160">
        <f t="shared" si="0"/>
        <v>0</v>
      </c>
      <c r="M49" s="161">
        <f t="shared" si="1"/>
        <v>0</v>
      </c>
      <c r="N49" s="161">
        <f t="shared" si="2"/>
        <v>0</v>
      </c>
      <c r="O49" s="160">
        <f t="shared" si="3"/>
        <v>0</v>
      </c>
      <c r="P49" s="161">
        <f t="shared" si="4"/>
        <v>0</v>
      </c>
      <c r="Q49" s="161">
        <f t="shared" si="5"/>
        <v>0</v>
      </c>
      <c r="R49" s="160">
        <f t="shared" si="6"/>
        <v>0</v>
      </c>
      <c r="S49" s="161">
        <f t="shared" si="7"/>
        <v>0</v>
      </c>
      <c r="T49" s="161">
        <f t="shared" si="8"/>
        <v>0</v>
      </c>
      <c r="U49" s="160">
        <f t="shared" si="9"/>
        <v>0</v>
      </c>
      <c r="V49" s="161">
        <f t="shared" si="10"/>
        <v>0</v>
      </c>
      <c r="W49" s="162">
        <f t="shared" si="11"/>
        <v>0</v>
      </c>
      <c r="X49" s="106"/>
      <c r="Y49" s="126" t="s">
        <v>140</v>
      </c>
      <c r="Z49" s="110">
        <f t="shared" si="12"/>
        <v>0</v>
      </c>
      <c r="AA49" s="110">
        <f t="shared" si="13"/>
        <v>0</v>
      </c>
      <c r="AB49" s="125">
        <f t="shared" si="14"/>
        <v>0</v>
      </c>
    </row>
    <row r="50" spans="1:29" ht="24.75" customHeight="1" x14ac:dyDescent="0.25">
      <c r="B50" s="234" t="s">
        <v>52</v>
      </c>
      <c r="C50" s="235"/>
      <c r="D50" s="164" t="s">
        <v>53</v>
      </c>
      <c r="E50" s="164">
        <v>1</v>
      </c>
      <c r="F50" s="156">
        <v>4</v>
      </c>
      <c r="G50" s="157" t="s">
        <v>81</v>
      </c>
      <c r="H50" s="155" t="s">
        <v>101</v>
      </c>
      <c r="I50" s="158">
        <v>400</v>
      </c>
      <c r="J50" s="155">
        <v>1</v>
      </c>
      <c r="K50" s="159"/>
      <c r="L50" s="160">
        <f t="shared" si="0"/>
        <v>0</v>
      </c>
      <c r="M50" s="161">
        <f t="shared" si="1"/>
        <v>0</v>
      </c>
      <c r="N50" s="161">
        <f t="shared" si="2"/>
        <v>0</v>
      </c>
      <c r="O50" s="160">
        <f t="shared" si="3"/>
        <v>0</v>
      </c>
      <c r="P50" s="161">
        <f t="shared" si="4"/>
        <v>0</v>
      </c>
      <c r="Q50" s="161">
        <f t="shared" si="5"/>
        <v>0</v>
      </c>
      <c r="R50" s="160">
        <f t="shared" si="6"/>
        <v>0</v>
      </c>
      <c r="S50" s="161">
        <f t="shared" si="7"/>
        <v>0</v>
      </c>
      <c r="T50" s="161">
        <f t="shared" si="8"/>
        <v>0</v>
      </c>
      <c r="U50" s="160">
        <f t="shared" si="9"/>
        <v>0</v>
      </c>
      <c r="V50" s="161">
        <f t="shared" si="10"/>
        <v>0</v>
      </c>
      <c r="W50" s="162">
        <f t="shared" si="11"/>
        <v>0</v>
      </c>
      <c r="X50" s="106"/>
      <c r="Y50" s="126" t="s">
        <v>52</v>
      </c>
      <c r="Z50" s="110">
        <f t="shared" si="12"/>
        <v>0</v>
      </c>
      <c r="AA50" s="110">
        <f t="shared" si="13"/>
        <v>0</v>
      </c>
      <c r="AB50" s="125">
        <f t="shared" si="14"/>
        <v>0</v>
      </c>
    </row>
    <row r="51" spans="1:29" ht="27" x14ac:dyDescent="0.25">
      <c r="B51" s="234" t="s">
        <v>142</v>
      </c>
      <c r="C51" s="235"/>
      <c r="D51" s="164" t="s">
        <v>166</v>
      </c>
      <c r="E51" s="164">
        <v>1</v>
      </c>
      <c r="F51" s="156">
        <v>3</v>
      </c>
      <c r="G51" s="157" t="s">
        <v>81</v>
      </c>
      <c r="H51" s="155" t="s">
        <v>101</v>
      </c>
      <c r="I51" s="158">
        <v>300</v>
      </c>
      <c r="J51" s="155">
        <v>1</v>
      </c>
      <c r="K51" s="159"/>
      <c r="L51" s="160">
        <f t="shared" si="0"/>
        <v>0</v>
      </c>
      <c r="M51" s="161">
        <f t="shared" si="1"/>
        <v>0</v>
      </c>
      <c r="N51" s="161">
        <f t="shared" si="2"/>
        <v>0</v>
      </c>
      <c r="O51" s="160">
        <f t="shared" si="3"/>
        <v>0</v>
      </c>
      <c r="P51" s="161">
        <f t="shared" si="4"/>
        <v>0</v>
      </c>
      <c r="Q51" s="161">
        <f t="shared" si="5"/>
        <v>0</v>
      </c>
      <c r="R51" s="160">
        <f t="shared" si="6"/>
        <v>0</v>
      </c>
      <c r="S51" s="161">
        <f t="shared" si="7"/>
        <v>0</v>
      </c>
      <c r="T51" s="161">
        <f t="shared" si="8"/>
        <v>0</v>
      </c>
      <c r="U51" s="160">
        <f t="shared" si="9"/>
        <v>0</v>
      </c>
      <c r="V51" s="161">
        <f t="shared" si="10"/>
        <v>0</v>
      </c>
      <c r="W51" s="162">
        <f t="shared" si="11"/>
        <v>0</v>
      </c>
      <c r="X51" s="106"/>
      <c r="Y51" s="126" t="s">
        <v>142</v>
      </c>
      <c r="Z51" s="110">
        <f t="shared" si="12"/>
        <v>0</v>
      </c>
      <c r="AA51" s="110">
        <f t="shared" si="13"/>
        <v>0</v>
      </c>
      <c r="AB51" s="125">
        <f t="shared" si="14"/>
        <v>0</v>
      </c>
    </row>
    <row r="52" spans="1:29" ht="18" customHeight="1" x14ac:dyDescent="0.25">
      <c r="B52" s="236" t="s">
        <v>143</v>
      </c>
      <c r="C52" s="237"/>
      <c r="D52" s="164" t="s">
        <v>168</v>
      </c>
      <c r="E52" s="164">
        <v>1</v>
      </c>
      <c r="F52" s="156">
        <v>2</v>
      </c>
      <c r="G52" s="157"/>
      <c r="H52" s="155" t="s">
        <v>101</v>
      </c>
      <c r="I52" s="158">
        <v>200</v>
      </c>
      <c r="J52" s="155">
        <v>1</v>
      </c>
      <c r="K52" s="159"/>
      <c r="L52" s="160">
        <f t="shared" si="0"/>
        <v>0</v>
      </c>
      <c r="M52" s="161">
        <f t="shared" si="1"/>
        <v>0</v>
      </c>
      <c r="N52" s="161">
        <f t="shared" si="2"/>
        <v>0</v>
      </c>
      <c r="O52" s="160">
        <f t="shared" si="3"/>
        <v>0</v>
      </c>
      <c r="P52" s="161">
        <f t="shared" si="4"/>
        <v>0</v>
      </c>
      <c r="Q52" s="161">
        <f t="shared" si="5"/>
        <v>0</v>
      </c>
      <c r="R52" s="160">
        <f t="shared" si="6"/>
        <v>0</v>
      </c>
      <c r="S52" s="161">
        <f t="shared" si="7"/>
        <v>0</v>
      </c>
      <c r="T52" s="161">
        <f t="shared" si="8"/>
        <v>0</v>
      </c>
      <c r="U52" s="160">
        <f t="shared" si="9"/>
        <v>0</v>
      </c>
      <c r="V52" s="161">
        <f t="shared" si="10"/>
        <v>0</v>
      </c>
      <c r="W52" s="162">
        <f t="shared" si="11"/>
        <v>0</v>
      </c>
      <c r="X52" s="106"/>
      <c r="Y52" s="126" t="s">
        <v>143</v>
      </c>
      <c r="Z52" s="110">
        <f t="shared" si="12"/>
        <v>0</v>
      </c>
      <c r="AA52" s="110">
        <f t="shared" si="13"/>
        <v>0</v>
      </c>
      <c r="AB52" s="125">
        <f t="shared" si="14"/>
        <v>0</v>
      </c>
    </row>
    <row r="53" spans="1:29" ht="18" x14ac:dyDescent="0.25">
      <c r="B53" s="234" t="s">
        <v>144</v>
      </c>
      <c r="C53" s="235"/>
      <c r="D53" s="164" t="s">
        <v>145</v>
      </c>
      <c r="E53" s="164">
        <v>1</v>
      </c>
      <c r="F53" s="156">
        <v>2</v>
      </c>
      <c r="G53" s="157" t="s">
        <v>81</v>
      </c>
      <c r="H53" s="155" t="s">
        <v>101</v>
      </c>
      <c r="I53" s="158">
        <v>200</v>
      </c>
      <c r="J53" s="155">
        <v>1</v>
      </c>
      <c r="K53" s="159"/>
      <c r="L53" s="160">
        <f t="shared" si="0"/>
        <v>0</v>
      </c>
      <c r="M53" s="161">
        <f t="shared" si="1"/>
        <v>0</v>
      </c>
      <c r="N53" s="161">
        <f t="shared" si="2"/>
        <v>0</v>
      </c>
      <c r="O53" s="160">
        <f t="shared" si="3"/>
        <v>0</v>
      </c>
      <c r="P53" s="161">
        <f t="shared" si="4"/>
        <v>0</v>
      </c>
      <c r="Q53" s="161">
        <f t="shared" si="5"/>
        <v>0</v>
      </c>
      <c r="R53" s="160">
        <f t="shared" si="6"/>
        <v>0</v>
      </c>
      <c r="S53" s="161">
        <f t="shared" si="7"/>
        <v>0</v>
      </c>
      <c r="T53" s="161">
        <f t="shared" si="8"/>
        <v>0</v>
      </c>
      <c r="U53" s="160">
        <f t="shared" si="9"/>
        <v>0</v>
      </c>
      <c r="V53" s="161">
        <f t="shared" si="10"/>
        <v>0</v>
      </c>
      <c r="W53" s="162">
        <f t="shared" si="11"/>
        <v>0</v>
      </c>
      <c r="X53" s="106"/>
      <c r="Y53" s="126" t="s">
        <v>144</v>
      </c>
      <c r="Z53" s="110">
        <f t="shared" si="12"/>
        <v>0</v>
      </c>
      <c r="AA53" s="110">
        <f t="shared" si="13"/>
        <v>0</v>
      </c>
      <c r="AB53" s="125">
        <f t="shared" si="14"/>
        <v>0</v>
      </c>
    </row>
    <row r="54" spans="1:29" x14ac:dyDescent="0.25">
      <c r="B54" s="256"/>
      <c r="C54" s="257"/>
      <c r="D54" s="165"/>
      <c r="E54" s="146">
        <f>SUM(E8:E53)</f>
        <v>34</v>
      </c>
      <c r="F54" s="146">
        <f>SUM(F8:F53)</f>
        <v>200</v>
      </c>
      <c r="G54" s="146">
        <f>SUM(G8:G53)</f>
        <v>15</v>
      </c>
      <c r="H54" s="146" t="s">
        <v>146</v>
      </c>
      <c r="I54" s="166">
        <f t="shared" ref="I54:W54" si="15">SUM(I8:I53)</f>
        <v>22900</v>
      </c>
      <c r="J54" s="146">
        <f t="shared" si="15"/>
        <v>36</v>
      </c>
      <c r="K54" s="167">
        <f t="shared" si="15"/>
        <v>0</v>
      </c>
      <c r="L54" s="168">
        <f t="shared" si="15"/>
        <v>0</v>
      </c>
      <c r="M54" s="168">
        <f t="shared" si="15"/>
        <v>0</v>
      </c>
      <c r="N54" s="169">
        <f t="shared" si="15"/>
        <v>0</v>
      </c>
      <c r="O54" s="170">
        <f t="shared" si="15"/>
        <v>0</v>
      </c>
      <c r="P54" s="170">
        <f t="shared" si="15"/>
        <v>0</v>
      </c>
      <c r="Q54" s="171">
        <f t="shared" si="15"/>
        <v>0</v>
      </c>
      <c r="R54" s="168">
        <f t="shared" si="15"/>
        <v>0</v>
      </c>
      <c r="S54" s="168">
        <f t="shared" si="15"/>
        <v>0</v>
      </c>
      <c r="T54" s="169">
        <f t="shared" si="15"/>
        <v>0</v>
      </c>
      <c r="U54" s="170">
        <f t="shared" si="15"/>
        <v>0</v>
      </c>
      <c r="V54" s="170">
        <f t="shared" si="15"/>
        <v>0</v>
      </c>
      <c r="W54" s="172">
        <f t="shared" si="15"/>
        <v>0</v>
      </c>
      <c r="X54" s="114"/>
      <c r="Y54" s="126" t="s">
        <v>158</v>
      </c>
      <c r="Z54" s="110">
        <f t="shared" si="12"/>
        <v>0</v>
      </c>
      <c r="AA54" s="110">
        <f t="shared" si="13"/>
        <v>0</v>
      </c>
      <c r="AB54" s="125">
        <f t="shared" si="14"/>
        <v>0</v>
      </c>
    </row>
    <row r="55" spans="1:29" x14ac:dyDescent="0.25">
      <c r="B55" s="52"/>
      <c r="C55" s="46"/>
      <c r="D55" s="46"/>
      <c r="E55" s="46"/>
      <c r="F55" s="46"/>
      <c r="G55" s="46"/>
      <c r="H55" s="46"/>
      <c r="I55" s="46"/>
      <c r="J55" s="46"/>
      <c r="K55" s="106"/>
      <c r="L55" s="103"/>
      <c r="M55" s="103"/>
      <c r="N55" s="103"/>
      <c r="O55" s="135"/>
      <c r="P55" s="135"/>
      <c r="Q55" s="135"/>
      <c r="R55" s="135"/>
      <c r="S55" s="135"/>
      <c r="T55" s="135"/>
      <c r="U55" s="135"/>
      <c r="V55" s="135"/>
      <c r="W55" s="136"/>
      <c r="Y55" s="52"/>
      <c r="Z55" s="46"/>
      <c r="AA55" s="46"/>
      <c r="AB55" s="128"/>
    </row>
    <row r="56" spans="1:29" x14ac:dyDescent="0.25">
      <c r="B56" s="247" t="s">
        <v>178</v>
      </c>
      <c r="C56" s="248"/>
      <c r="D56" s="248"/>
      <c r="E56" s="248"/>
      <c r="F56" s="248"/>
      <c r="G56" s="248"/>
      <c r="H56" s="248"/>
      <c r="I56" s="248"/>
      <c r="J56" s="249"/>
      <c r="K56" s="106"/>
      <c r="L56" s="274" t="s">
        <v>57</v>
      </c>
      <c r="M56" s="274"/>
      <c r="N56" s="274"/>
      <c r="O56" s="276" t="s">
        <v>60</v>
      </c>
      <c r="P56" s="276"/>
      <c r="Q56" s="276"/>
      <c r="R56" s="274" t="s">
        <v>61</v>
      </c>
      <c r="S56" s="274"/>
      <c r="T56" s="274"/>
      <c r="U56" s="276" t="s">
        <v>62</v>
      </c>
      <c r="V56" s="276"/>
      <c r="W56" s="277"/>
      <c r="X56" s="115"/>
      <c r="Y56" s="52"/>
      <c r="Z56" s="46"/>
      <c r="AA56" s="46"/>
      <c r="AB56" s="129"/>
    </row>
    <row r="57" spans="1:29" ht="33.75" customHeight="1" x14ac:dyDescent="0.25">
      <c r="B57" s="250"/>
      <c r="C57" s="251"/>
      <c r="D57" s="251"/>
      <c r="E57" s="251"/>
      <c r="F57" s="251"/>
      <c r="G57" s="251"/>
      <c r="H57" s="251"/>
      <c r="I57" s="251"/>
      <c r="J57" s="252"/>
      <c r="K57" s="258"/>
      <c r="L57" s="16" t="s">
        <v>56</v>
      </c>
      <c r="M57" s="16" t="s">
        <v>58</v>
      </c>
      <c r="N57" s="16" t="s">
        <v>59</v>
      </c>
      <c r="O57" s="17" t="s">
        <v>56</v>
      </c>
      <c r="P57" s="17" t="s">
        <v>58</v>
      </c>
      <c r="Q57" s="17" t="s">
        <v>59</v>
      </c>
      <c r="R57" s="16" t="s">
        <v>56</v>
      </c>
      <c r="S57" s="16" t="s">
        <v>58</v>
      </c>
      <c r="T57" s="16" t="s">
        <v>59</v>
      </c>
      <c r="U57" s="17" t="s">
        <v>56</v>
      </c>
      <c r="V57" s="17" t="s">
        <v>58</v>
      </c>
      <c r="W57" s="130" t="s">
        <v>59</v>
      </c>
      <c r="X57" s="116"/>
      <c r="Y57" s="268" t="s">
        <v>156</v>
      </c>
      <c r="Z57" s="111" t="s">
        <v>56</v>
      </c>
      <c r="AA57" s="17" t="s">
        <v>58</v>
      </c>
      <c r="AB57" s="130" t="s">
        <v>59</v>
      </c>
    </row>
    <row r="58" spans="1:29" s="30" customFormat="1" ht="21" customHeight="1" x14ac:dyDescent="0.25">
      <c r="A58" s="44"/>
      <c r="B58" s="250"/>
      <c r="C58" s="251"/>
      <c r="D58" s="251"/>
      <c r="E58" s="251"/>
      <c r="F58" s="251"/>
      <c r="G58" s="251"/>
      <c r="H58" s="251"/>
      <c r="I58" s="251"/>
      <c r="J58" s="252"/>
      <c r="K58" s="258"/>
      <c r="L58" s="108">
        <f t="shared" ref="L58:W58" si="16">+L54</f>
        <v>0</v>
      </c>
      <c r="M58" s="108">
        <f t="shared" si="16"/>
        <v>0</v>
      </c>
      <c r="N58" s="108">
        <f t="shared" si="16"/>
        <v>0</v>
      </c>
      <c r="O58" s="108">
        <f t="shared" si="16"/>
        <v>0</v>
      </c>
      <c r="P58" s="108">
        <f t="shared" si="16"/>
        <v>0</v>
      </c>
      <c r="Q58" s="108">
        <f t="shared" si="16"/>
        <v>0</v>
      </c>
      <c r="R58" s="108">
        <f t="shared" si="16"/>
        <v>0</v>
      </c>
      <c r="S58" s="108">
        <f t="shared" si="16"/>
        <v>0</v>
      </c>
      <c r="T58" s="108">
        <f t="shared" si="16"/>
        <v>0</v>
      </c>
      <c r="U58" s="108">
        <f t="shared" si="16"/>
        <v>0</v>
      </c>
      <c r="V58" s="108">
        <f t="shared" si="16"/>
        <v>0</v>
      </c>
      <c r="W58" s="131">
        <f t="shared" si="16"/>
        <v>0</v>
      </c>
      <c r="X58" s="117"/>
      <c r="Y58" s="268"/>
      <c r="Z58" s="108">
        <f>+Z54</f>
        <v>0</v>
      </c>
      <c r="AA58" s="108">
        <f>+AA54</f>
        <v>0</v>
      </c>
      <c r="AB58" s="131">
        <f>+AB54</f>
        <v>0</v>
      </c>
      <c r="AC58" s="44"/>
    </row>
    <row r="59" spans="1:29" s="41" customFormat="1" x14ac:dyDescent="0.25">
      <c r="A59" s="40"/>
      <c r="B59" s="250"/>
      <c r="C59" s="251"/>
      <c r="D59" s="251"/>
      <c r="E59" s="251"/>
      <c r="F59" s="251"/>
      <c r="G59" s="251"/>
      <c r="H59" s="251"/>
      <c r="I59" s="251"/>
      <c r="J59" s="252"/>
      <c r="K59" s="105"/>
      <c r="L59" s="107"/>
      <c r="M59" s="107"/>
      <c r="N59" s="107"/>
      <c r="O59" s="107"/>
      <c r="P59" s="107"/>
      <c r="Q59" s="107"/>
      <c r="R59" s="107"/>
      <c r="S59" s="107"/>
      <c r="T59" s="107"/>
      <c r="U59" s="107"/>
      <c r="V59" s="107"/>
      <c r="W59" s="137"/>
      <c r="X59" s="118"/>
      <c r="Y59" s="52"/>
      <c r="Z59" s="46"/>
      <c r="AA59" s="46"/>
      <c r="AB59" s="129"/>
      <c r="AC59" s="40"/>
    </row>
    <row r="60" spans="1:29" x14ac:dyDescent="0.25">
      <c r="B60" s="250"/>
      <c r="C60" s="251"/>
      <c r="D60" s="251"/>
      <c r="E60" s="251"/>
      <c r="F60" s="251"/>
      <c r="G60" s="251"/>
      <c r="H60" s="251"/>
      <c r="I60" s="251"/>
      <c r="J60" s="252"/>
      <c r="K60" s="106"/>
      <c r="L60" s="275" t="s">
        <v>169</v>
      </c>
      <c r="M60" s="275"/>
      <c r="N60" s="275"/>
      <c r="O60" s="272" t="s">
        <v>170</v>
      </c>
      <c r="P60" s="272"/>
      <c r="Q60" s="272"/>
      <c r="R60" s="275" t="s">
        <v>171</v>
      </c>
      <c r="S60" s="275"/>
      <c r="T60" s="275"/>
      <c r="U60" s="272" t="s">
        <v>172</v>
      </c>
      <c r="V60" s="272"/>
      <c r="W60" s="273"/>
      <c r="X60" s="112"/>
      <c r="Y60" s="52"/>
      <c r="Z60" s="46"/>
      <c r="AA60" s="46"/>
      <c r="AB60" s="129"/>
    </row>
    <row r="61" spans="1:29" x14ac:dyDescent="0.25">
      <c r="B61" s="250"/>
      <c r="C61" s="251"/>
      <c r="D61" s="251"/>
      <c r="E61" s="251"/>
      <c r="F61" s="251"/>
      <c r="G61" s="251"/>
      <c r="H61" s="251"/>
      <c r="I61" s="251"/>
      <c r="J61" s="252"/>
      <c r="K61" s="246"/>
      <c r="L61" s="16" t="s">
        <v>56</v>
      </c>
      <c r="M61" s="16" t="s">
        <v>58</v>
      </c>
      <c r="N61" s="16" t="s">
        <v>59</v>
      </c>
      <c r="O61" s="17" t="s">
        <v>56</v>
      </c>
      <c r="P61" s="17" t="s">
        <v>58</v>
      </c>
      <c r="Q61" s="17" t="s">
        <v>59</v>
      </c>
      <c r="R61" s="16" t="s">
        <v>56</v>
      </c>
      <c r="S61" s="16" t="s">
        <v>58</v>
      </c>
      <c r="T61" s="16" t="s">
        <v>59</v>
      </c>
      <c r="U61" s="17" t="s">
        <v>56</v>
      </c>
      <c r="V61" s="17" t="s">
        <v>58</v>
      </c>
      <c r="W61" s="130" t="s">
        <v>59</v>
      </c>
      <c r="X61" s="116"/>
      <c r="Y61" s="268" t="s">
        <v>155</v>
      </c>
      <c r="Z61" s="111" t="s">
        <v>56</v>
      </c>
      <c r="AA61" s="17" t="s">
        <v>58</v>
      </c>
      <c r="AB61" s="130" t="s">
        <v>59</v>
      </c>
    </row>
    <row r="62" spans="1:29" s="30" customFormat="1" ht="21.75" customHeight="1" x14ac:dyDescent="0.25">
      <c r="A62" s="44"/>
      <c r="B62" s="250"/>
      <c r="C62" s="251"/>
      <c r="D62" s="251"/>
      <c r="E62" s="251"/>
      <c r="F62" s="251"/>
      <c r="G62" s="251"/>
      <c r="H62" s="251"/>
      <c r="I62" s="251"/>
      <c r="J62" s="252"/>
      <c r="K62" s="246"/>
      <c r="L62" s="109">
        <v>105942320</v>
      </c>
      <c r="M62" s="109">
        <v>20129041</v>
      </c>
      <c r="N62" s="109">
        <f>+L62+M62</f>
        <v>126071361</v>
      </c>
      <c r="O62" s="109">
        <v>127130784</v>
      </c>
      <c r="P62" s="109">
        <v>24154848</v>
      </c>
      <c r="Q62" s="109">
        <f>+O62+P62</f>
        <v>151285632</v>
      </c>
      <c r="R62" s="109">
        <v>127130784</v>
      </c>
      <c r="S62" s="109">
        <v>24154849</v>
      </c>
      <c r="T62" s="109">
        <f>+R62+S62</f>
        <v>151285633</v>
      </c>
      <c r="U62" s="109">
        <v>23307310</v>
      </c>
      <c r="V62" s="109">
        <v>4428389</v>
      </c>
      <c r="W62" s="138">
        <f>+U62+V62</f>
        <v>27735699</v>
      </c>
      <c r="X62" s="119"/>
      <c r="Y62" s="268"/>
      <c r="Z62" s="108">
        <f>+U62+R62+O62+L62</f>
        <v>383511198</v>
      </c>
      <c r="AA62" s="108">
        <f>+V62+S62+P62+M62</f>
        <v>72867127</v>
      </c>
      <c r="AB62" s="131">
        <f>+W62+T62+Q62+N62</f>
        <v>456378325</v>
      </c>
      <c r="AC62" s="44"/>
    </row>
    <row r="63" spans="1:29" ht="15.75" thickBot="1" x14ac:dyDescent="0.3">
      <c r="B63" s="253"/>
      <c r="C63" s="254"/>
      <c r="D63" s="254"/>
      <c r="E63" s="254"/>
      <c r="F63" s="254"/>
      <c r="G63" s="254"/>
      <c r="H63" s="254"/>
      <c r="I63" s="254"/>
      <c r="J63" s="255"/>
      <c r="K63" s="139"/>
      <c r="L63" s="132"/>
      <c r="M63" s="132"/>
      <c r="N63" s="132"/>
      <c r="O63" s="132"/>
      <c r="P63" s="132"/>
      <c r="Q63" s="132"/>
      <c r="R63" s="132"/>
      <c r="S63" s="132"/>
      <c r="T63" s="132"/>
      <c r="U63" s="132"/>
      <c r="V63" s="132"/>
      <c r="W63" s="133"/>
      <c r="Y63" s="67"/>
      <c r="Z63" s="132"/>
      <c r="AA63" s="132"/>
      <c r="AB63" s="133"/>
    </row>
    <row r="64" spans="1:29" x14ac:dyDescent="0.25">
      <c r="K64" s="106"/>
    </row>
    <row r="65" spans="11:11" x14ac:dyDescent="0.25">
      <c r="K65" s="106"/>
    </row>
    <row r="66" spans="11:11" hidden="1" x14ac:dyDescent="0.25"/>
    <row r="67" spans="11:11" hidden="1" x14ac:dyDescent="0.25"/>
    <row r="68" spans="11:11" hidden="1" x14ac:dyDescent="0.25"/>
    <row r="69" spans="11:11" hidden="1" x14ac:dyDescent="0.25"/>
    <row r="70" spans="11:11" hidden="1" x14ac:dyDescent="0.25"/>
    <row r="71" spans="11:11" hidden="1" x14ac:dyDescent="0.25"/>
    <row r="72" spans="11:11" hidden="1" x14ac:dyDescent="0.25"/>
    <row r="73" spans="11:11" hidden="1" x14ac:dyDescent="0.25"/>
    <row r="74" spans="11:11" hidden="1" x14ac:dyDescent="0.25"/>
    <row r="75" spans="11:11" hidden="1" x14ac:dyDescent="0.25"/>
    <row r="76" spans="11:11" hidden="1" x14ac:dyDescent="0.25"/>
    <row r="77" spans="11:11" hidden="1" x14ac:dyDescent="0.25"/>
    <row r="78" spans="11:11" hidden="1" x14ac:dyDescent="0.25"/>
  </sheetData>
  <sheetProtection password="DC4A" sheet="1" objects="1" scenarios="1" selectLockedCells="1"/>
  <mergeCells count="70">
    <mergeCell ref="B3:W3"/>
    <mergeCell ref="B5:K5"/>
    <mergeCell ref="Y8:Y19"/>
    <mergeCell ref="Y57:Y58"/>
    <mergeCell ref="Y61:Y62"/>
    <mergeCell ref="Y5:AB5"/>
    <mergeCell ref="Y3:AB3"/>
    <mergeCell ref="Y6:AB6"/>
    <mergeCell ref="L56:N56"/>
    <mergeCell ref="L60:N60"/>
    <mergeCell ref="O56:Q56"/>
    <mergeCell ref="R56:T56"/>
    <mergeCell ref="U56:W56"/>
    <mergeCell ref="O60:Q60"/>
    <mergeCell ref="R60:T60"/>
    <mergeCell ref="U60:W60"/>
    <mergeCell ref="B46:C46"/>
    <mergeCell ref="B35:C35"/>
    <mergeCell ref="B36:C36"/>
    <mergeCell ref="B37:C37"/>
    <mergeCell ref="B38:C38"/>
    <mergeCell ref="B39:C39"/>
    <mergeCell ref="B41:C41"/>
    <mergeCell ref="B42:C42"/>
    <mergeCell ref="B43:C43"/>
    <mergeCell ref="B44:C44"/>
    <mergeCell ref="B45:C45"/>
    <mergeCell ref="B40:C40"/>
    <mergeCell ref="K61:K62"/>
    <mergeCell ref="B47:C47"/>
    <mergeCell ref="B48:C48"/>
    <mergeCell ref="B49:C49"/>
    <mergeCell ref="B50:C50"/>
    <mergeCell ref="B51:C51"/>
    <mergeCell ref="B52:C52"/>
    <mergeCell ref="B56:J63"/>
    <mergeCell ref="B53:C53"/>
    <mergeCell ref="B54:C54"/>
    <mergeCell ref="K57:K58"/>
    <mergeCell ref="B25:C25"/>
    <mergeCell ref="B26:C26"/>
    <mergeCell ref="B8:B19"/>
    <mergeCell ref="B34:C34"/>
    <mergeCell ref="B28:C28"/>
    <mergeCell ref="B27:C27"/>
    <mergeCell ref="B29:C29"/>
    <mergeCell ref="B30:C30"/>
    <mergeCell ref="B31:C31"/>
    <mergeCell ref="B32:C32"/>
    <mergeCell ref="B33:C33"/>
    <mergeCell ref="J8:J24"/>
    <mergeCell ref="B20:C20"/>
    <mergeCell ref="B21:C21"/>
    <mergeCell ref="B22:C22"/>
    <mergeCell ref="L5:N5"/>
    <mergeCell ref="K6:K7"/>
    <mergeCell ref="H8:H19"/>
    <mergeCell ref="B23:C23"/>
    <mergeCell ref="B24:C24"/>
    <mergeCell ref="B7:D7"/>
    <mergeCell ref="D8:D19"/>
    <mergeCell ref="E8:E19"/>
    <mergeCell ref="O5:Q5"/>
    <mergeCell ref="R5:T5"/>
    <mergeCell ref="U5:W5"/>
    <mergeCell ref="B6:J6"/>
    <mergeCell ref="L6:N6"/>
    <mergeCell ref="O6:Q6"/>
    <mergeCell ref="R6:T6"/>
    <mergeCell ref="U6:W6"/>
  </mergeCells>
  <pageMargins left="0.25" right="0.25"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VIGILANCIA HUMANA</vt:lpstr>
      <vt:lpstr>ANEXO MEDIOS TECNOLOGICOS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PATRICIA MARTINEZ MENDOZA</dc:creator>
  <cp:lastModifiedBy>DANILO ROJAS ORTIZ</cp:lastModifiedBy>
  <dcterms:created xsi:type="dcterms:W3CDTF">2018-12-28T17:29:12Z</dcterms:created>
  <dcterms:modified xsi:type="dcterms:W3CDTF">2019-01-09T17:10:00Z</dcterms:modified>
</cp:coreProperties>
</file>