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MARTINEZDP\Desktop\LICITACIÓN VIGILANCIA\"/>
    </mc:Choice>
  </mc:AlternateContent>
  <xr:revisionPtr revIDLastSave="0" documentId="13_ncr:1_{87A2C739-C0DE-4A75-91EE-9E651E427656}" xr6:coauthVersionLast="47" xr6:coauthVersionMax="47" xr10:uidLastSave="{00000000-0000-0000-0000-000000000000}"/>
  <bookViews>
    <workbookView xWindow="-110" yWindow="-110" windowWidth="19420" windowHeight="10420" tabRatio="714" xr2:uid="{15BF8478-F48C-42DB-92DF-357CEB7FB74F}"/>
  </bookViews>
  <sheets>
    <sheet name="VIGILANCIA HUMANA 2022-2025 H.1" sheetId="1" r:id="rId1"/>
    <sheet name="MEDIOS TECNOLOGICOS 2022-2025H2" sheetId="2" r:id="rId2"/>
    <sheet name="LUGAR DE EJECUCION" sheetId="3" r:id="rId3"/>
  </sheets>
  <definedNames>
    <definedName name="_xlnm._FilterDatabase" localSheetId="0" hidden="1">'VIGILANCIA HUMANA 2022-2025 H.1'!$A$4:$L$26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8" i="2" l="1"/>
  <c r="U8" i="2" s="1"/>
  <c r="X8" i="2" s="1"/>
  <c r="I11" i="1" l="1"/>
  <c r="J11" i="1" s="1"/>
  <c r="I7" i="1"/>
  <c r="K11" i="1" l="1"/>
  <c r="L11" i="1" s="1"/>
  <c r="N54" i="2"/>
  <c r="O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8" i="2"/>
  <c r="O54" i="2" l="1"/>
  <c r="J7" i="1"/>
  <c r="K7" i="1" l="1"/>
  <c r="L7" i="1" s="1"/>
  <c r="R9" i="2"/>
  <c r="S9" i="2" s="1"/>
  <c r="R10" i="2"/>
  <c r="U10" i="2" s="1"/>
  <c r="X10" i="2" s="1"/>
  <c r="R11" i="2"/>
  <c r="U11" i="2" s="1"/>
  <c r="X11" i="2" s="1"/>
  <c r="R12" i="2"/>
  <c r="U12" i="2" s="1"/>
  <c r="X12" i="2" s="1"/>
  <c r="R13" i="2"/>
  <c r="U13" i="2" s="1"/>
  <c r="X13" i="2" s="1"/>
  <c r="R14" i="2"/>
  <c r="U14" i="2" s="1"/>
  <c r="X14" i="2" s="1"/>
  <c r="R15" i="2"/>
  <c r="U15" i="2" s="1"/>
  <c r="X15" i="2" s="1"/>
  <c r="R16" i="2"/>
  <c r="S16" i="2" s="1"/>
  <c r="R17" i="2"/>
  <c r="S17" i="2" s="1"/>
  <c r="R18" i="2"/>
  <c r="U18" i="2" s="1"/>
  <c r="X18" i="2" s="1"/>
  <c r="R19" i="2"/>
  <c r="U19" i="2" s="1"/>
  <c r="X19" i="2" s="1"/>
  <c r="R20" i="2"/>
  <c r="S20" i="2" s="1"/>
  <c r="R21" i="2"/>
  <c r="U21" i="2" s="1"/>
  <c r="X21" i="2" s="1"/>
  <c r="R22" i="2"/>
  <c r="U22" i="2" s="1"/>
  <c r="X22" i="2" s="1"/>
  <c r="R23" i="2"/>
  <c r="S23" i="2" s="1"/>
  <c r="R24" i="2"/>
  <c r="U24" i="2" s="1"/>
  <c r="X24" i="2" s="1"/>
  <c r="R25" i="2"/>
  <c r="S25" i="2" s="1"/>
  <c r="R26" i="2"/>
  <c r="U26" i="2" s="1"/>
  <c r="X26" i="2" s="1"/>
  <c r="R27" i="2"/>
  <c r="S27" i="2" s="1"/>
  <c r="R28" i="2"/>
  <c r="U28" i="2" s="1"/>
  <c r="X28" i="2" s="1"/>
  <c r="R29" i="2"/>
  <c r="S29" i="2" s="1"/>
  <c r="R30" i="2"/>
  <c r="U30" i="2" s="1"/>
  <c r="X30" i="2" s="1"/>
  <c r="R31" i="2"/>
  <c r="U31" i="2" s="1"/>
  <c r="X31" i="2" s="1"/>
  <c r="R32" i="2"/>
  <c r="U32" i="2" s="1"/>
  <c r="X32" i="2" s="1"/>
  <c r="R33" i="2"/>
  <c r="U33" i="2" s="1"/>
  <c r="X33" i="2" s="1"/>
  <c r="R34" i="2"/>
  <c r="U34" i="2" s="1"/>
  <c r="X34" i="2" s="1"/>
  <c r="R35" i="2"/>
  <c r="S35" i="2" s="1"/>
  <c r="R36" i="2"/>
  <c r="U36" i="2" s="1"/>
  <c r="X36" i="2" s="1"/>
  <c r="R37" i="2"/>
  <c r="U37" i="2" s="1"/>
  <c r="X37" i="2" s="1"/>
  <c r="R38" i="2"/>
  <c r="U38" i="2" s="1"/>
  <c r="X38" i="2" s="1"/>
  <c r="R39" i="2"/>
  <c r="U39" i="2" s="1"/>
  <c r="X39" i="2" s="1"/>
  <c r="R40" i="2"/>
  <c r="S40" i="2" s="1"/>
  <c r="R41" i="2"/>
  <c r="U41" i="2" s="1"/>
  <c r="X41" i="2" s="1"/>
  <c r="R42" i="2"/>
  <c r="U42" i="2" s="1"/>
  <c r="X42" i="2" s="1"/>
  <c r="R43" i="2"/>
  <c r="S43" i="2" s="1"/>
  <c r="T43" i="2" s="1"/>
  <c r="R44" i="2"/>
  <c r="U44" i="2" s="1"/>
  <c r="X44" i="2" s="1"/>
  <c r="R45" i="2"/>
  <c r="U45" i="2" s="1"/>
  <c r="X45" i="2" s="1"/>
  <c r="R46" i="2"/>
  <c r="S46" i="2" s="1"/>
  <c r="R47" i="2"/>
  <c r="S47" i="2" s="1"/>
  <c r="R48" i="2"/>
  <c r="U48" i="2" s="1"/>
  <c r="X48" i="2" s="1"/>
  <c r="R49" i="2"/>
  <c r="U49" i="2" s="1"/>
  <c r="X49" i="2" s="1"/>
  <c r="R50" i="2"/>
  <c r="U50" i="2" s="1"/>
  <c r="X50" i="2" s="1"/>
  <c r="R51" i="2"/>
  <c r="U51" i="2" s="1"/>
  <c r="X51" i="2" s="1"/>
  <c r="R52" i="2"/>
  <c r="S52" i="2" s="1"/>
  <c r="R53" i="2"/>
  <c r="S53" i="2" s="1"/>
  <c r="N7" i="1"/>
  <c r="N8" i="1"/>
  <c r="N9" i="1"/>
  <c r="N10" i="1"/>
  <c r="N11" i="1"/>
  <c r="T11" i="1" s="1"/>
  <c r="U11" i="1" s="1"/>
  <c r="V11" i="1" s="1"/>
  <c r="N12" i="1"/>
  <c r="N13" i="1"/>
  <c r="N14" i="1"/>
  <c r="N15" i="1"/>
  <c r="N16" i="1"/>
  <c r="N17" i="1"/>
  <c r="N18" i="1"/>
  <c r="N19" i="1"/>
  <c r="T19" i="1" s="1"/>
  <c r="U19" i="1" s="1"/>
  <c r="V19" i="1" s="1"/>
  <c r="N20" i="1"/>
  <c r="T20" i="1" s="1"/>
  <c r="U20" i="1" s="1"/>
  <c r="V20" i="1" s="1"/>
  <c r="N21" i="1"/>
  <c r="N22" i="1"/>
  <c r="N23" i="1"/>
  <c r="N24" i="1"/>
  <c r="N25" i="1"/>
  <c r="T25" i="1" s="1"/>
  <c r="U25" i="1" s="1"/>
  <c r="V25" i="1" s="1"/>
  <c r="P8" i="2"/>
  <c r="AD62" i="2"/>
  <c r="AE62" i="2"/>
  <c r="AC62" i="2"/>
  <c r="E26" i="1"/>
  <c r="Y26" i="1"/>
  <c r="S26" i="1"/>
  <c r="M26" i="1"/>
  <c r="I8" i="1"/>
  <c r="J8" i="1" s="1"/>
  <c r="I9" i="1"/>
  <c r="J9" i="1" s="1"/>
  <c r="K9" i="1" s="1"/>
  <c r="L9" i="1" s="1"/>
  <c r="I10" i="1"/>
  <c r="J10" i="1" s="1"/>
  <c r="I12" i="1"/>
  <c r="I13" i="1"/>
  <c r="I14" i="1"/>
  <c r="J14" i="1" s="1"/>
  <c r="I15" i="1"/>
  <c r="I16" i="1"/>
  <c r="I17" i="1"/>
  <c r="I18" i="1"/>
  <c r="J18" i="1" s="1"/>
  <c r="K18" i="1" s="1"/>
  <c r="L18" i="1" s="1"/>
  <c r="I19" i="1"/>
  <c r="J19" i="1" s="1"/>
  <c r="I20" i="1"/>
  <c r="J20" i="1" s="1"/>
  <c r="I21" i="1"/>
  <c r="J21" i="1" s="1"/>
  <c r="K21" i="1" s="1"/>
  <c r="L21" i="1" s="1"/>
  <c r="I22" i="1"/>
  <c r="J22" i="1" s="1"/>
  <c r="I23" i="1"/>
  <c r="J23" i="1" s="1"/>
  <c r="I24" i="1"/>
  <c r="J24" i="1" s="1"/>
  <c r="K24" i="1" s="1"/>
  <c r="L24" i="1" s="1"/>
  <c r="I25" i="1"/>
  <c r="J25" i="1" s="1"/>
  <c r="P9" i="2"/>
  <c r="P10" i="2"/>
  <c r="Q10" i="2" s="1"/>
  <c r="P11" i="2"/>
  <c r="Q11" i="2" s="1"/>
  <c r="P12" i="2"/>
  <c r="P13" i="2"/>
  <c r="Q13" i="2" s="1"/>
  <c r="P14" i="2"/>
  <c r="Q14" i="2" s="1"/>
  <c r="P15" i="2"/>
  <c r="Q15" i="2" s="1"/>
  <c r="P16" i="2"/>
  <c r="Q16" i="2" s="1"/>
  <c r="P17" i="2"/>
  <c r="Q17" i="2" s="1"/>
  <c r="P18" i="2"/>
  <c r="Q18" i="2" s="1"/>
  <c r="P19" i="2"/>
  <c r="Q19" i="2" s="1"/>
  <c r="P20" i="2"/>
  <c r="Q20" i="2" s="1"/>
  <c r="P21" i="2"/>
  <c r="Q21" i="2" s="1"/>
  <c r="P22" i="2"/>
  <c r="P23" i="2"/>
  <c r="P24" i="2"/>
  <c r="P25" i="2"/>
  <c r="Q25" i="2" s="1"/>
  <c r="P27" i="2"/>
  <c r="Q27" i="2" s="1"/>
  <c r="P28" i="2"/>
  <c r="Q28" i="2" s="1"/>
  <c r="P29" i="2"/>
  <c r="Q29" i="2" s="1"/>
  <c r="P30" i="2"/>
  <c r="Q30" i="2" s="1"/>
  <c r="P31" i="2"/>
  <c r="Q31" i="2" s="1"/>
  <c r="P32" i="2"/>
  <c r="Q32" i="2" s="1"/>
  <c r="P33" i="2"/>
  <c r="Q33" i="2" s="1"/>
  <c r="P34" i="2"/>
  <c r="Q34" i="2" s="1"/>
  <c r="P35" i="2"/>
  <c r="Q35" i="2" s="1"/>
  <c r="P36" i="2"/>
  <c r="Q36" i="2" s="1"/>
  <c r="P37" i="2"/>
  <c r="Q37" i="2" s="1"/>
  <c r="P38" i="2"/>
  <c r="Q38" i="2" s="1"/>
  <c r="P39" i="2"/>
  <c r="Q39" i="2" s="1"/>
  <c r="P40" i="2"/>
  <c r="Q40" i="2" s="1"/>
  <c r="P41" i="2"/>
  <c r="Q41" i="2" s="1"/>
  <c r="P42" i="2"/>
  <c r="Q42" i="2" s="1"/>
  <c r="P43" i="2"/>
  <c r="Q43" i="2" s="1"/>
  <c r="P44" i="2"/>
  <c r="Q44" i="2" s="1"/>
  <c r="P45" i="2"/>
  <c r="Q45" i="2" s="1"/>
  <c r="P46" i="2"/>
  <c r="Q46" i="2" s="1"/>
  <c r="P47" i="2"/>
  <c r="Q47" i="2" s="1"/>
  <c r="P48" i="2"/>
  <c r="Q48" i="2" s="1"/>
  <c r="P49" i="2"/>
  <c r="Q49" i="2" s="1"/>
  <c r="P50" i="2"/>
  <c r="Q50" i="2" s="1"/>
  <c r="P51" i="2"/>
  <c r="Q51" i="2" s="1"/>
  <c r="P52" i="2"/>
  <c r="Q52" i="2" s="1"/>
  <c r="P53" i="2"/>
  <c r="Q53" i="2" s="1"/>
  <c r="I54" i="2"/>
  <c r="M54" i="2"/>
  <c r="L54" i="2"/>
  <c r="J54" i="2"/>
  <c r="H54" i="2"/>
  <c r="G26" i="1"/>
  <c r="K8" i="1" l="1"/>
  <c r="L8" i="1"/>
  <c r="K20" i="1"/>
  <c r="L20" i="1" s="1"/>
  <c r="K19" i="1"/>
  <c r="L19" i="1"/>
  <c r="W20" i="1"/>
  <c r="X20" i="1" s="1"/>
  <c r="W25" i="1"/>
  <c r="X25" i="1" s="1"/>
  <c r="W19" i="1"/>
  <c r="X19" i="1" s="1"/>
  <c r="K25" i="1"/>
  <c r="L25" i="1" s="1"/>
  <c r="K23" i="1"/>
  <c r="L23" i="1" s="1"/>
  <c r="K10" i="1"/>
  <c r="L10" i="1" s="1"/>
  <c r="K14" i="1"/>
  <c r="L14" i="1" s="1"/>
  <c r="K22" i="1"/>
  <c r="L22" i="1" s="1"/>
  <c r="W11" i="1"/>
  <c r="X11" i="1" s="1"/>
  <c r="O17" i="1"/>
  <c r="P17" i="1" s="1"/>
  <c r="T17" i="1"/>
  <c r="U17" i="1" s="1"/>
  <c r="V17" i="1" s="1"/>
  <c r="O16" i="1"/>
  <c r="P16" i="1" s="1"/>
  <c r="T16" i="1"/>
  <c r="U16" i="1" s="1"/>
  <c r="V16" i="1" s="1"/>
  <c r="O21" i="1"/>
  <c r="P21" i="1" s="1"/>
  <c r="T21" i="1"/>
  <c r="U21" i="1" s="1"/>
  <c r="V21" i="1" s="1"/>
  <c r="O15" i="1"/>
  <c r="P15" i="1" s="1"/>
  <c r="T15" i="1"/>
  <c r="U15" i="1" s="1"/>
  <c r="V15" i="1" s="1"/>
  <c r="O9" i="1"/>
  <c r="P9" i="1" s="1"/>
  <c r="T9" i="1"/>
  <c r="U9" i="1" s="1"/>
  <c r="V9" i="1" s="1"/>
  <c r="O22" i="1"/>
  <c r="P22" i="1" s="1"/>
  <c r="T22" i="1"/>
  <c r="U22" i="1" s="1"/>
  <c r="V22" i="1" s="1"/>
  <c r="O10" i="1"/>
  <c r="P10" i="1" s="1"/>
  <c r="T10" i="1"/>
  <c r="U10" i="1" s="1"/>
  <c r="V10" i="1" s="1"/>
  <c r="O14" i="1"/>
  <c r="P14" i="1" s="1"/>
  <c r="T14" i="1"/>
  <c r="U14" i="1" s="1"/>
  <c r="V14" i="1" s="1"/>
  <c r="O8" i="1"/>
  <c r="P8" i="1" s="1"/>
  <c r="T8" i="1"/>
  <c r="U8" i="1" s="1"/>
  <c r="V8" i="1" s="1"/>
  <c r="O13" i="1"/>
  <c r="P13" i="1" s="1"/>
  <c r="T13" i="1"/>
  <c r="U13" i="1" s="1"/>
  <c r="V13" i="1" s="1"/>
  <c r="O24" i="1"/>
  <c r="P24" i="1" s="1"/>
  <c r="T24" i="1"/>
  <c r="U24" i="1" s="1"/>
  <c r="V24" i="1" s="1"/>
  <c r="O18" i="1"/>
  <c r="P18" i="1" s="1"/>
  <c r="T18" i="1"/>
  <c r="U18" i="1" s="1"/>
  <c r="V18" i="1" s="1"/>
  <c r="O12" i="1"/>
  <c r="P12" i="1" s="1"/>
  <c r="T12" i="1"/>
  <c r="U12" i="1" s="1"/>
  <c r="V12" i="1" s="1"/>
  <c r="O23" i="1"/>
  <c r="P23" i="1" s="1"/>
  <c r="T23" i="1"/>
  <c r="U23" i="1" s="1"/>
  <c r="V23" i="1" s="1"/>
  <c r="O20" i="1"/>
  <c r="P20" i="1" s="1"/>
  <c r="O25" i="1"/>
  <c r="P25" i="1" s="1"/>
  <c r="O19" i="1"/>
  <c r="P19" i="1" s="1"/>
  <c r="Z11" i="1"/>
  <c r="O11" i="1"/>
  <c r="P11" i="1" s="1"/>
  <c r="Q11" i="1" s="1"/>
  <c r="R11" i="1" s="1"/>
  <c r="T7" i="1"/>
  <c r="U7" i="1" s="1"/>
  <c r="V7" i="1" s="1"/>
  <c r="O7" i="1"/>
  <c r="P7" i="1" s="1"/>
  <c r="J15" i="1"/>
  <c r="K15" i="1" s="1"/>
  <c r="L15" i="1" s="1"/>
  <c r="J17" i="1"/>
  <c r="J16" i="1"/>
  <c r="S8" i="2"/>
  <c r="R54" i="2"/>
  <c r="R58" i="2" s="1"/>
  <c r="J13" i="1"/>
  <c r="J12" i="1"/>
  <c r="K12" i="1" s="1"/>
  <c r="L12" i="1" s="1"/>
  <c r="V28" i="2"/>
  <c r="W28" i="2" s="1"/>
  <c r="U52" i="2"/>
  <c r="X52" i="2" s="1"/>
  <c r="U29" i="2"/>
  <c r="X29" i="2" s="1"/>
  <c r="V41" i="2"/>
  <c r="W41" i="2" s="1"/>
  <c r="Y41" i="2"/>
  <c r="U47" i="2"/>
  <c r="S34" i="2"/>
  <c r="T34" i="2" s="1"/>
  <c r="U40" i="2"/>
  <c r="U17" i="2"/>
  <c r="X17" i="2" s="1"/>
  <c r="U16" i="2"/>
  <c r="X16" i="2" s="1"/>
  <c r="S41" i="2"/>
  <c r="T41" i="2" s="1"/>
  <c r="U23" i="2"/>
  <c r="X23" i="2" s="1"/>
  <c r="U53" i="2"/>
  <c r="X53" i="2" s="1"/>
  <c r="U35" i="2"/>
  <c r="X35" i="2" s="1"/>
  <c r="S45" i="2"/>
  <c r="T45" i="2" s="1"/>
  <c r="S33" i="2"/>
  <c r="T33" i="2" s="1"/>
  <c r="U27" i="2"/>
  <c r="X27" i="2" s="1"/>
  <c r="Y34" i="2"/>
  <c r="Z34" i="2" s="1"/>
  <c r="Y22" i="2"/>
  <c r="Z22" i="2" s="1"/>
  <c r="S22" i="2"/>
  <c r="T22" i="2" s="1"/>
  <c r="S10" i="2"/>
  <c r="T10" i="2" s="1"/>
  <c r="U46" i="2"/>
  <c r="X46" i="2" s="1"/>
  <c r="U9" i="2"/>
  <c r="Y28" i="2"/>
  <c r="S13" i="2"/>
  <c r="T13" i="2" s="1"/>
  <c r="S12" i="2"/>
  <c r="T12" i="2" s="1"/>
  <c r="S18" i="2"/>
  <c r="T18" i="2" s="1"/>
  <c r="Y30" i="2"/>
  <c r="V30" i="2"/>
  <c r="W30" i="2" s="1"/>
  <c r="S32" i="2"/>
  <c r="T32" i="2" s="1"/>
  <c r="S50" i="2"/>
  <c r="T50" i="2" s="1"/>
  <c r="S31" i="2"/>
  <c r="T31" i="2" s="1"/>
  <c r="S14" i="2"/>
  <c r="T14" i="2" s="1"/>
  <c r="S30" i="2"/>
  <c r="T30" i="2" s="1"/>
  <c r="S26" i="2"/>
  <c r="T26" i="2" s="1"/>
  <c r="U20" i="2"/>
  <c r="X20" i="2" s="1"/>
  <c r="S36" i="2"/>
  <c r="T36" i="2" s="1"/>
  <c r="S44" i="2"/>
  <c r="T44" i="2" s="1"/>
  <c r="U43" i="2"/>
  <c r="X43" i="2" s="1"/>
  <c r="U25" i="2"/>
  <c r="X25" i="2" s="1"/>
  <c r="V11" i="2"/>
  <c r="W11" i="2" s="1"/>
  <c r="S24" i="2"/>
  <c r="T24" i="2" s="1"/>
  <c r="AC36" i="2"/>
  <c r="V12" i="2"/>
  <c r="W12" i="2" s="1"/>
  <c r="V22" i="2"/>
  <c r="W22" i="2" s="1"/>
  <c r="S49" i="2"/>
  <c r="T49" i="2" s="1"/>
  <c r="S48" i="2"/>
  <c r="T48" i="2" s="1"/>
  <c r="V34" i="2"/>
  <c r="W34" i="2" s="1"/>
  <c r="Y38" i="2"/>
  <c r="V38" i="2"/>
  <c r="W38" i="2" s="1"/>
  <c r="V51" i="2"/>
  <c r="W51" i="2" s="1"/>
  <c r="Y51" i="2"/>
  <c r="Y39" i="2"/>
  <c r="Z39" i="2" s="1"/>
  <c r="V39" i="2"/>
  <c r="W39" i="2" s="1"/>
  <c r="V21" i="2"/>
  <c r="W21" i="2" s="1"/>
  <c r="AC21" i="2"/>
  <c r="V24" i="2"/>
  <c r="W24" i="2" s="1"/>
  <c r="S39" i="2"/>
  <c r="T39" i="2" s="1"/>
  <c r="S15" i="2"/>
  <c r="T15" i="2" s="1"/>
  <c r="S38" i="2"/>
  <c r="T38" i="2" s="1"/>
  <c r="Y12" i="2"/>
  <c r="V10" i="2"/>
  <c r="W10" i="2" s="1"/>
  <c r="S37" i="2"/>
  <c r="T37" i="2" s="1"/>
  <c r="AC11" i="2"/>
  <c r="Y31" i="2"/>
  <c r="Z31" i="2" s="1"/>
  <c r="Z20" i="1"/>
  <c r="Z25" i="1"/>
  <c r="Z19" i="1"/>
  <c r="Y49" i="2"/>
  <c r="Z49" i="2" s="1"/>
  <c r="Y37" i="2"/>
  <c r="Z37" i="2" s="1"/>
  <c r="Y19" i="2"/>
  <c r="V18" i="2"/>
  <c r="W18" i="2" s="1"/>
  <c r="V49" i="2"/>
  <c r="W49" i="2" s="1"/>
  <c r="V37" i="2"/>
  <c r="Y48" i="2"/>
  <c r="Z48" i="2" s="1"/>
  <c r="Y42" i="2"/>
  <c r="Z42" i="2" s="1"/>
  <c r="AC24" i="2"/>
  <c r="V19" i="2"/>
  <c r="W19" i="2" s="1"/>
  <c r="V48" i="2"/>
  <c r="W48" i="2" s="1"/>
  <c r="V42" i="2"/>
  <c r="W42" i="2" s="1"/>
  <c r="V36" i="2"/>
  <c r="W36" i="2" s="1"/>
  <c r="V31" i="2"/>
  <c r="W31" i="2" s="1"/>
  <c r="AC38" i="2"/>
  <c r="AC15" i="2"/>
  <c r="AC18" i="2"/>
  <c r="AC10" i="2"/>
  <c r="AC39" i="2"/>
  <c r="S42" i="2"/>
  <c r="T42" i="2" s="1"/>
  <c r="Q23" i="2"/>
  <c r="T35" i="2"/>
  <c r="T46" i="2"/>
  <c r="T53" i="2"/>
  <c r="Q24" i="2"/>
  <c r="S51" i="2"/>
  <c r="T51" i="2" s="1"/>
  <c r="T40" i="2"/>
  <c r="S28" i="2"/>
  <c r="S19" i="2"/>
  <c r="T19" i="2" s="1"/>
  <c r="T16" i="2"/>
  <c r="T25" i="2"/>
  <c r="S21" i="2"/>
  <c r="T21" i="2" s="1"/>
  <c r="S11" i="2"/>
  <c r="T11" i="2" s="1"/>
  <c r="T52" i="2"/>
  <c r="T17" i="2"/>
  <c r="T23" i="2"/>
  <c r="T27" i="2"/>
  <c r="Q22" i="2"/>
  <c r="T47" i="2"/>
  <c r="T29" i="2"/>
  <c r="T20" i="2"/>
  <c r="T9" i="2"/>
  <c r="Q9" i="2"/>
  <c r="V15" i="2"/>
  <c r="W15" i="2" s="1"/>
  <c r="P26" i="2"/>
  <c r="Q26" i="2" s="1"/>
  <c r="Q12" i="2"/>
  <c r="Y18" i="2"/>
  <c r="Y10" i="2"/>
  <c r="T8" i="2"/>
  <c r="Q8" i="2"/>
  <c r="O58" i="2"/>
  <c r="Y15" i="2"/>
  <c r="W8" i="1" l="1"/>
  <c r="X8" i="1"/>
  <c r="K13" i="1"/>
  <c r="L13" i="1" s="1"/>
  <c r="Q7" i="1"/>
  <c r="R7" i="1" s="1"/>
  <c r="Q20" i="1"/>
  <c r="R20" i="1" s="1"/>
  <c r="Q18" i="1"/>
  <c r="R18" i="1" s="1"/>
  <c r="Q8" i="1"/>
  <c r="R8" i="1" s="1"/>
  <c r="Q22" i="1"/>
  <c r="R22" i="1" s="1"/>
  <c r="Q21" i="1"/>
  <c r="R21" i="1" s="1"/>
  <c r="W7" i="1"/>
  <c r="X7" i="1" s="1"/>
  <c r="W23" i="1"/>
  <c r="X23" i="1"/>
  <c r="W24" i="1"/>
  <c r="X24" i="1" s="1"/>
  <c r="W14" i="1"/>
  <c r="X14" i="1" s="1"/>
  <c r="W9" i="1"/>
  <c r="X9" i="1" s="1"/>
  <c r="W16" i="1"/>
  <c r="X16" i="1" s="1"/>
  <c r="W18" i="1"/>
  <c r="X18" i="1" s="1"/>
  <c r="Q23" i="1"/>
  <c r="R23" i="1" s="1"/>
  <c r="Q24" i="1"/>
  <c r="R24" i="1" s="1"/>
  <c r="Q14" i="1"/>
  <c r="R14" i="1" s="1"/>
  <c r="Q9" i="1"/>
  <c r="R9" i="1" s="1"/>
  <c r="Q16" i="1"/>
  <c r="R16" i="1" s="1"/>
  <c r="Q25" i="1"/>
  <c r="R25" i="1"/>
  <c r="W21" i="1"/>
  <c r="X21" i="1" s="1"/>
  <c r="K16" i="1"/>
  <c r="L16" i="1" s="1"/>
  <c r="W12" i="1"/>
  <c r="X12" i="1" s="1"/>
  <c r="W13" i="1"/>
  <c r="X13" i="1" s="1"/>
  <c r="W10" i="1"/>
  <c r="X10" i="1" s="1"/>
  <c r="W15" i="1"/>
  <c r="X15" i="1" s="1"/>
  <c r="W17" i="1"/>
  <c r="X17" i="1"/>
  <c r="W22" i="1"/>
  <c r="X22" i="1" s="1"/>
  <c r="K17" i="1"/>
  <c r="L17" i="1" s="1"/>
  <c r="Q19" i="1"/>
  <c r="R19" i="1"/>
  <c r="Q12" i="1"/>
  <c r="R12" i="1" s="1"/>
  <c r="Q13" i="1"/>
  <c r="R13" i="1" s="1"/>
  <c r="Q10" i="1"/>
  <c r="R10" i="1"/>
  <c r="Q15" i="1"/>
  <c r="R15" i="1" s="1"/>
  <c r="Q17" i="1"/>
  <c r="R17" i="1" s="1"/>
  <c r="AA11" i="1"/>
  <c r="AB11" i="1" s="1"/>
  <c r="AA19" i="1"/>
  <c r="AB19" i="1" s="1"/>
  <c r="AA25" i="1"/>
  <c r="AB25" i="1" s="1"/>
  <c r="AA20" i="1"/>
  <c r="AB20" i="1" s="1"/>
  <c r="Z7" i="1"/>
  <c r="Q54" i="2"/>
  <c r="Q58" i="2" s="1"/>
  <c r="U54" i="2"/>
  <c r="U58" i="2" s="1"/>
  <c r="S54" i="2"/>
  <c r="S58" i="2" s="1"/>
  <c r="P54" i="2"/>
  <c r="P58" i="2" s="1"/>
  <c r="X47" i="2"/>
  <c r="AC47" i="2" s="1"/>
  <c r="X9" i="2"/>
  <c r="Y9" i="2" s="1"/>
  <c r="V40" i="2"/>
  <c r="W40" i="2" s="1"/>
  <c r="X40" i="2"/>
  <c r="Y40" i="2" s="1"/>
  <c r="V47" i="2"/>
  <c r="W47" i="2" s="1"/>
  <c r="AC20" i="2"/>
  <c r="AC16" i="2"/>
  <c r="V17" i="2"/>
  <c r="W17" i="2" s="1"/>
  <c r="AC17" i="2"/>
  <c r="V29" i="2"/>
  <c r="W29" i="2" s="1"/>
  <c r="Y29" i="2"/>
  <c r="Z29" i="2" s="1"/>
  <c r="AC25" i="2"/>
  <c r="AC35" i="2"/>
  <c r="V52" i="2"/>
  <c r="W52" i="2" s="1"/>
  <c r="AC52" i="2"/>
  <c r="AC43" i="2"/>
  <c r="V53" i="2"/>
  <c r="W53" i="2" s="1"/>
  <c r="Y53" i="2"/>
  <c r="V23" i="2"/>
  <c r="W23" i="2" s="1"/>
  <c r="Y23" i="2"/>
  <c r="Y46" i="2"/>
  <c r="AD41" i="2"/>
  <c r="V16" i="2"/>
  <c r="W16" i="2" s="1"/>
  <c r="AC22" i="2"/>
  <c r="V35" i="2"/>
  <c r="W35" i="2" s="1"/>
  <c r="AC34" i="2"/>
  <c r="Z21" i="1"/>
  <c r="V46" i="2"/>
  <c r="W46" i="2" s="1"/>
  <c r="V20" i="2"/>
  <c r="W20" i="2" s="1"/>
  <c r="AC46" i="2"/>
  <c r="V8" i="2"/>
  <c r="V25" i="2"/>
  <c r="V9" i="2"/>
  <c r="W9" i="2" s="1"/>
  <c r="Y52" i="2"/>
  <c r="Z52" i="2" s="1"/>
  <c r="Y8" i="2"/>
  <c r="V43" i="2"/>
  <c r="W43" i="2" s="1"/>
  <c r="AD12" i="2"/>
  <c r="Y36" i="2"/>
  <c r="Z36" i="2" s="1"/>
  <c r="AD34" i="2"/>
  <c r="AD22" i="2"/>
  <c r="Y20" i="2"/>
  <c r="AC12" i="2"/>
  <c r="AC30" i="2"/>
  <c r="AC23" i="2"/>
  <c r="AC29" i="2"/>
  <c r="AC28" i="2"/>
  <c r="Z51" i="2"/>
  <c r="V14" i="2"/>
  <c r="W14" i="2" s="1"/>
  <c r="Y21" i="2"/>
  <c r="AD21" i="2" s="1"/>
  <c r="AE21" i="2" s="1"/>
  <c r="V13" i="2"/>
  <c r="W13" i="2" s="1"/>
  <c r="V45" i="2"/>
  <c r="W45" i="2" s="1"/>
  <c r="V44" i="2"/>
  <c r="W44" i="2" s="1"/>
  <c r="AC51" i="2"/>
  <c r="AD39" i="2"/>
  <c r="AE39" i="2" s="1"/>
  <c r="V26" i="2"/>
  <c r="W26" i="2" s="1"/>
  <c r="V33" i="2"/>
  <c r="W33" i="2" s="1"/>
  <c r="V32" i="2"/>
  <c r="W32" i="2" s="1"/>
  <c r="V27" i="2"/>
  <c r="W27" i="2" s="1"/>
  <c r="Y11" i="2"/>
  <c r="Z11" i="2" s="1"/>
  <c r="Z28" i="2"/>
  <c r="V50" i="2"/>
  <c r="W50" i="2" s="1"/>
  <c r="AD49" i="2"/>
  <c r="Z15" i="1"/>
  <c r="AA15" i="1" s="1"/>
  <c r="Z41" i="2"/>
  <c r="AC49" i="2"/>
  <c r="P26" i="1"/>
  <c r="N30" i="1" s="1"/>
  <c r="Z10" i="1"/>
  <c r="Z16" i="1"/>
  <c r="AA16" i="1" s="1"/>
  <c r="Z9" i="1"/>
  <c r="Z24" i="1"/>
  <c r="Z22" i="1"/>
  <c r="O26" i="1"/>
  <c r="Z8" i="1"/>
  <c r="Z12" i="1"/>
  <c r="Z17" i="1"/>
  <c r="AA17" i="1" s="1"/>
  <c r="Z13" i="1"/>
  <c r="Z23" i="1"/>
  <c r="Z18" i="1"/>
  <c r="Z14" i="1"/>
  <c r="AC31" i="2"/>
  <c r="AD48" i="2"/>
  <c r="AC48" i="2"/>
  <c r="AC42" i="2"/>
  <c r="Z19" i="2"/>
  <c r="AD31" i="2"/>
  <c r="AC19" i="2"/>
  <c r="AD37" i="2"/>
  <c r="AC37" i="2"/>
  <c r="Y24" i="2"/>
  <c r="Z24" i="2" s="1"/>
  <c r="W37" i="2"/>
  <c r="AC41" i="2"/>
  <c r="AD42" i="2"/>
  <c r="AD19" i="2"/>
  <c r="AD15" i="2"/>
  <c r="AE15" i="2" s="1"/>
  <c r="T28" i="2"/>
  <c r="T54" i="2" s="1"/>
  <c r="AD28" i="2"/>
  <c r="Z10" i="2"/>
  <c r="AD10" i="2"/>
  <c r="AE10" i="2" s="1"/>
  <c r="Z30" i="2"/>
  <c r="AD30" i="2"/>
  <c r="Z18" i="2"/>
  <c r="AD18" i="2"/>
  <c r="AE18" i="2" s="1"/>
  <c r="Z38" i="2"/>
  <c r="AD38" i="2"/>
  <c r="AE38" i="2" s="1"/>
  <c r="AD51" i="2"/>
  <c r="Z12" i="2"/>
  <c r="Z15" i="2"/>
  <c r="I26" i="1"/>
  <c r="AC25" i="1" l="1"/>
  <c r="AD25" i="1" s="1"/>
  <c r="AC19" i="1"/>
  <c r="AD19" i="1" s="1"/>
  <c r="AC20" i="1"/>
  <c r="AD20" i="1" s="1"/>
  <c r="AC11" i="1"/>
  <c r="AD11" i="1" s="1"/>
  <c r="AA13" i="1"/>
  <c r="AB13" i="1" s="1"/>
  <c r="AA9" i="1"/>
  <c r="AB9" i="1" s="1"/>
  <c r="AA21" i="1"/>
  <c r="AB21" i="1" s="1"/>
  <c r="AA7" i="1"/>
  <c r="AB7" i="1" s="1"/>
  <c r="AA12" i="1"/>
  <c r="AB12" i="1" s="1"/>
  <c r="AA14" i="1"/>
  <c r="AB14" i="1" s="1"/>
  <c r="AA24" i="1"/>
  <c r="AB24" i="1" s="1"/>
  <c r="AA8" i="1"/>
  <c r="AB10" i="1"/>
  <c r="AA10" i="1"/>
  <c r="AA18" i="1"/>
  <c r="AB18" i="1" s="1"/>
  <c r="AA23" i="1"/>
  <c r="AB23" i="1" s="1"/>
  <c r="AA22" i="1"/>
  <c r="AB22" i="1" s="1"/>
  <c r="AB15" i="1"/>
  <c r="AB17" i="1"/>
  <c r="AB16" i="1"/>
  <c r="Z9" i="2"/>
  <c r="Y47" i="2"/>
  <c r="Z47" i="2" s="1"/>
  <c r="AD53" i="2"/>
  <c r="X54" i="2"/>
  <c r="X58" i="2" s="1"/>
  <c r="W8" i="2"/>
  <c r="V54" i="2"/>
  <c r="V58" i="2" s="1"/>
  <c r="AD40" i="2"/>
  <c r="AD23" i="2"/>
  <c r="AE23" i="2" s="1"/>
  <c r="AE41" i="2"/>
  <c r="Z40" i="2"/>
  <c r="Z23" i="2"/>
  <c r="AE34" i="2"/>
  <c r="AC40" i="2"/>
  <c r="AC9" i="2"/>
  <c r="AD46" i="2"/>
  <c r="AE46" i="2" s="1"/>
  <c r="AD47" i="2"/>
  <c r="AE47" i="2" s="1"/>
  <c r="Y43" i="2"/>
  <c r="Z43" i="2" s="1"/>
  <c r="Y17" i="2"/>
  <c r="AD17" i="2" s="1"/>
  <c r="AE17" i="2" s="1"/>
  <c r="Y35" i="2"/>
  <c r="Z46" i="2"/>
  <c r="Y25" i="2"/>
  <c r="Z25" i="2" s="1"/>
  <c r="Y16" i="2"/>
  <c r="Z16" i="2" s="1"/>
  <c r="AD29" i="2"/>
  <c r="AE29" i="2" s="1"/>
  <c r="AD20" i="2"/>
  <c r="AE20" i="2" s="1"/>
  <c r="Z53" i="2"/>
  <c r="AE22" i="2"/>
  <c r="AD9" i="2"/>
  <c r="AC53" i="2"/>
  <c r="AE53" i="2" s="1"/>
  <c r="AD8" i="2"/>
  <c r="W25" i="2"/>
  <c r="Z8" i="2"/>
  <c r="AD52" i="2"/>
  <c r="AE52" i="2" s="1"/>
  <c r="AE12" i="2"/>
  <c r="AD36" i="2"/>
  <c r="AE36" i="2" s="1"/>
  <c r="AC8" i="2"/>
  <c r="Z20" i="2"/>
  <c r="AE28" i="2"/>
  <c r="AE30" i="2"/>
  <c r="Z21" i="2"/>
  <c r="AE51" i="2"/>
  <c r="AD11" i="2"/>
  <c r="AE11" i="2" s="1"/>
  <c r="Y33" i="2"/>
  <c r="AC33" i="2"/>
  <c r="Y27" i="2"/>
  <c r="AC27" i="2"/>
  <c r="AE49" i="2"/>
  <c r="Y50" i="2"/>
  <c r="AC50" i="2"/>
  <c r="Y32" i="2"/>
  <c r="AC32" i="2"/>
  <c r="Y44" i="2"/>
  <c r="AC44" i="2"/>
  <c r="Y26" i="2"/>
  <c r="AC26" i="2"/>
  <c r="Y14" i="2"/>
  <c r="AD14" i="2" s="1"/>
  <c r="AC14" i="2"/>
  <c r="Y45" i="2"/>
  <c r="AC45" i="2"/>
  <c r="Y13" i="2"/>
  <c r="AC13" i="2"/>
  <c r="AE42" i="2"/>
  <c r="AE48" i="2"/>
  <c r="U26" i="1"/>
  <c r="AE19" i="2"/>
  <c r="AE37" i="2"/>
  <c r="AD24" i="2"/>
  <c r="AE24" i="2" s="1"/>
  <c r="AE31" i="2"/>
  <c r="T58" i="2"/>
  <c r="J26" i="1"/>
  <c r="H30" i="1" s="1"/>
  <c r="AA26" i="1" l="1"/>
  <c r="AE40" i="2"/>
  <c r="AC18" i="1"/>
  <c r="AD18" i="1"/>
  <c r="AC12" i="1"/>
  <c r="AD12" i="1" s="1"/>
  <c r="AC9" i="1"/>
  <c r="AD9" i="1" s="1"/>
  <c r="AC14" i="1"/>
  <c r="AD14" i="1" s="1"/>
  <c r="AC22" i="1"/>
  <c r="AD22" i="1" s="1"/>
  <c r="AC21" i="1"/>
  <c r="AD21" i="1"/>
  <c r="AC24" i="1"/>
  <c r="AD24" i="1" s="1"/>
  <c r="AC16" i="1"/>
  <c r="AD16" i="1" s="1"/>
  <c r="AC13" i="1"/>
  <c r="AD13" i="1" s="1"/>
  <c r="AC15" i="1"/>
  <c r="AD15" i="1" s="1"/>
  <c r="AC23" i="1"/>
  <c r="AD23" i="1" s="1"/>
  <c r="AC17" i="1"/>
  <c r="AD17" i="1" s="1"/>
  <c r="AC10" i="1"/>
  <c r="AD10" i="1" s="1"/>
  <c r="AC7" i="1"/>
  <c r="AD7" i="1" s="1"/>
  <c r="AB8" i="1"/>
  <c r="W54" i="2"/>
  <c r="W58" i="2" s="1"/>
  <c r="Y54" i="2"/>
  <c r="Y58" i="2" s="1"/>
  <c r="Z17" i="2"/>
  <c r="AE9" i="2"/>
  <c r="AD43" i="2"/>
  <c r="AE43" i="2" s="1"/>
  <c r="AD25" i="2"/>
  <c r="AE25" i="2" s="1"/>
  <c r="AD16" i="2"/>
  <c r="AE16" i="2" s="1"/>
  <c r="AD35" i="2"/>
  <c r="AE35" i="2" s="1"/>
  <c r="Z35" i="2"/>
  <c r="AE8" i="2"/>
  <c r="AE14" i="2"/>
  <c r="AC54" i="2"/>
  <c r="AC58" i="2" s="1"/>
  <c r="Z14" i="2"/>
  <c r="Z44" i="2"/>
  <c r="AD44" i="2"/>
  <c r="AE44" i="2" s="1"/>
  <c r="Z27" i="2"/>
  <c r="AD27" i="2"/>
  <c r="AE27" i="2" s="1"/>
  <c r="Z13" i="2"/>
  <c r="AD13" i="2"/>
  <c r="AE13" i="2" s="1"/>
  <c r="Z45" i="2"/>
  <c r="AD45" i="2"/>
  <c r="AE45" i="2" s="1"/>
  <c r="Z32" i="2"/>
  <c r="AD32" i="2"/>
  <c r="AE32" i="2" s="1"/>
  <c r="Z26" i="2"/>
  <c r="AD26" i="2"/>
  <c r="AE26" i="2" s="1"/>
  <c r="Z50" i="2"/>
  <c r="AD50" i="2"/>
  <c r="AE50" i="2" s="1"/>
  <c r="Z33" i="2"/>
  <c r="AD33" i="2"/>
  <c r="AE33" i="2" s="1"/>
  <c r="V26" i="1"/>
  <c r="T30" i="1" s="1"/>
  <c r="Q26" i="1"/>
  <c r="R26" i="1"/>
  <c r="P30" i="1" s="1"/>
  <c r="K26" i="1"/>
  <c r="AC8" i="1" l="1"/>
  <c r="AD8" i="1" s="1"/>
  <c r="AB26" i="1"/>
  <c r="Z30" i="1" s="1"/>
  <c r="B37" i="1" s="1"/>
  <c r="O30" i="1"/>
  <c r="I30" i="1"/>
  <c r="Z54" i="2"/>
  <c r="Z58" i="2" s="1"/>
  <c r="AD54" i="2"/>
  <c r="AD58" i="2" s="1"/>
  <c r="AD26" i="1" l="1"/>
  <c r="AB30" i="1" s="1"/>
  <c r="AE54" i="2"/>
  <c r="AE58" i="2" s="1"/>
  <c r="L26" i="1"/>
  <c r="J30" i="1" s="1"/>
  <c r="AC26" i="1" l="1"/>
  <c r="AA30" i="1" s="1"/>
  <c r="X26" i="1"/>
  <c r="W26" i="1"/>
  <c r="U30" i="1" l="1"/>
  <c r="C37" i="1" s="1"/>
  <c r="V30" i="1"/>
  <c r="D37" i="1" s="1"/>
</calcChain>
</file>

<file path=xl/sharedStrings.xml><?xml version="1.0" encoding="utf-8"?>
<sst xmlns="http://schemas.openxmlformats.org/spreadsheetml/2006/main" count="667" uniqueCount="208">
  <si>
    <t>SERVICIO DE VIGILANCIA HUMANA</t>
  </si>
  <si>
    <t>DESCRIPCIÓN Y UBICACIÓN</t>
  </si>
  <si>
    <t xml:space="preserve">VALOR TOTAL SERVICIO DE VIGILANCIA </t>
  </si>
  <si>
    <t>SUCURSAL</t>
  </si>
  <si>
    <t>UBICACIÓN</t>
  </si>
  <si>
    <t>DESCRIPCIÓN</t>
  </si>
  <si>
    <t>MODALIDAD</t>
  </si>
  <si>
    <t># DE PUESTOS</t>
  </si>
  <si>
    <t>CON O SIN ARMAS</t>
  </si>
  <si>
    <t>CASA MATRIZ (BOGOTA)</t>
  </si>
  <si>
    <t>CALLE 57 No 9-07</t>
  </si>
  <si>
    <t>SUPERVISOR</t>
  </si>
  <si>
    <t>24 Horas permanentes</t>
  </si>
  <si>
    <t>OPERADOR DE MEDIOS TECNOLÓGICOS</t>
  </si>
  <si>
    <t>GUARDA DE SEGURIDAD FIJO</t>
  </si>
  <si>
    <t>CASA MATRIZ (BOGOTA) (Puerta Principal)</t>
  </si>
  <si>
    <t>CASA MATRIZ RECEPCIÓN (BOGOTA)</t>
  </si>
  <si>
    <t>RECEPCIONISTA</t>
  </si>
  <si>
    <t>PARQUEADERO LAS PALMAS  (BOGOTA)</t>
  </si>
  <si>
    <t>MONTERIA</t>
  </si>
  <si>
    <t>Calle 29 No. 3-46</t>
  </si>
  <si>
    <t>VICEPRESIDENCIA DE INDENMIZACIONES  (BOGOTA)</t>
  </si>
  <si>
    <t>CALLE 57 # 8B – 05 Piso 2</t>
  </si>
  <si>
    <t>CENTRO EMPRESARIAL CORPORATIVO (BOGOTA)</t>
  </si>
  <si>
    <t>CALLE 93 No.  15-40 Edificio  Tapiola  Local 1</t>
  </si>
  <si>
    <t>CARTAGENA</t>
  </si>
  <si>
    <t>CALLE DEL ARSENAL 
No 10-25 Primer Piso Edificio Char</t>
  </si>
  <si>
    <t>BUCARAMANGA</t>
  </si>
  <si>
    <t>CRA 37 No 51-81 
Barrio Cabecera</t>
  </si>
  <si>
    <t>IBAGUE</t>
  </si>
  <si>
    <t>CRA 5 No.11-03 Piso 1M, Edificio Carolina</t>
  </si>
  <si>
    <t>NEIVA</t>
  </si>
  <si>
    <t>CALLE 8 No 7A-30 
Barrio Altico</t>
  </si>
  <si>
    <t>VILLAVICENCIO</t>
  </si>
  <si>
    <t>CRA 39 No.35-49 
Barzal Alto</t>
  </si>
  <si>
    <t>CUCUTA</t>
  </si>
  <si>
    <t>CALLE 14 No 3-73 Of. 205</t>
  </si>
  <si>
    <t>SUBTOTAL</t>
  </si>
  <si>
    <t>IVA</t>
  </si>
  <si>
    <t>TOTAL</t>
  </si>
  <si>
    <t xml:space="preserve">                                                                                                                                                                                                                               </t>
  </si>
  <si>
    <t xml:space="preserve">                                                                                                                                                                                                                                                                                                                                                                                                                                                                                                                                                                                                                                                                                                                                                                                                                                                                                                                                                                                                                                                                                                                                                                                                                                                                                                                                                                                                                                                                                                                                                                                                                                                                                                                                                                                                                                                                                                                                                                                                                                                                                                                                                                                                                                                                                                                                                                                                                                                                                                                                                                                                                                                                                                                                                                                                                                                                                                                                                                                                                                                                                                                                                                                                                                                                                                                                                                                                                                                                                                                                                                                                                                                                                                                                                                                                                                                                                                                                                                                                                                                                                                                                                                                                                                                                                                                                                                                                                                                                                                                                                                                                                                                                                                                                                                                                                                                                                                                                                                                                                                                                                                                                                                                                                                                                                                                                                                                                                                                                                                                                                                                                                                                                                                                                                                                                                                                                                                                                                                                                                                                                                                                                                                                                                                                                                                                                                                                                                                                                                                                                                                                                                                                                                                                                                                                                                                                                                                                                                                                                                                                                                                                                                                                                                                                                                                                                                                                                                                                                                                                                                                                                                                                                                                                                                                                                                                                                                                                                                                                                                                                                                                                                                                                                                                                                                                                                                                                                                                                                                                                                                                                                                                                                                                                                                                                                                                                                                                                                                                                                                                                                                                                                                                                                                                                                                                                                                                                                                                                                                                                                                                                                                                                                                                                                                                                                                                                                                                                                                                                                                                                                                                                                                                                                                                                                                                                                                                                                                                                                                                                                                                                                                                                                                                                                                                                                                                                                                                                                                                                                                                                                                                                                                                                                                                                                                                                                                                                                                                                                                                                                                                                                                                                                                                                                                                                                                                                                                                                                                                                                                                                                                                                                                                                                                                                                                                                                                                                                                                                                                                                                                                                                                                                                                                                                                                                                                                                                                                                                                                                                                                                                                                                                                                                                                                                                                                                                                                                                                                                                                                                                                                                                                                                                                                                                                                                                                                                                                                                                                                                                                                                                                                                                                                                                                                                                                                                                                                                                                                                                                                                                                                                                                                                                                                                                                                                                                                                                                                                                                                                                                                                                                                                                                                                                                                                                                                                                                                                                                                                                                                                                                                                                                                                                                                                                                                                                                                                                                                                                                                                                                                                                                                                                                                                                                                                                                                                                                                                                                                                                                                                                                                                                                                                                                                                                                                                                                                                                                                                                                                                                                                                                                                                                                                                                                                                                                                                                                                                                                                                                                                                                                                                                                                                                                                                                                                                                                                                                                                                                                                                                                                                                                                                                                                                                                                                                                                                                                                                                                                                                                                                                                                                                                                                                                                                                                                                                                                                                                                                                                                                                                                                                                                                                                                                                                                                                                                                                                                                                                                                                                                                                                                                                                                                                                                                                                                                                                                                                                                                                                                                                                                                                                                                                                                                                                                                                                                                                                                                                                                                                                                                                                                                                                                                                                                                                                                                                                                                                                                                                                                                                                                                                                                                                                                                                                                                                                                                                                                                                                                                                                                                                                                                                                                                                                                                                                                                                                                                                                                                                                                                                                                                                                                                                                                                                                                                                                                                                                                                                                                                                                                                                                                                                                                                                                                                                                                                                                                                                                                                                                                                                                                                                                                                                                                                                                                                                                                                                                                                                                                                                                                                                                                                                                                                                                                                                                                                                                                                                                                                                                                                                                                                                                                                                                                                                                                                                                                                                                                                                                                                                                                                                                                                                                                                                                                                                                                                                                                                                                                                                                                                                                                                                                                                                                                                                                                                                                                                                                                                                                                                                                                                                                                                                                                                                                                                                                                                                                                                                                                                                                                                                                                                                                                                                                                                                                                                                                                                                                                                                                                                                                                                                                                                                                                                                                                                                                                                                                                                                                                                                                                                                                                                                                                                                                                                                                                                                                                                                                                                                                                                                                                                                                                                                                                                                                                                                                                                                                                                                                                                                                                                                                                                                                                                                                                                                                                                                                                                                                                                                                                                                                                                                                                                                                                                                                                                                                                                                                                                                                                                                                                                                                                                                                                                                                                                                                                                                                                                                                                                                                                                                                                                                                                                                                                                                                                                                                                                                                                                                                                                                                                                                                                                                                                                                                                                                                                                                                                                                                                                                                                                                                                                                                                                                                                                                                                                                                                                                                                                                                                                                                                                                                                                                                                                                                                                                                                                                                                                                                                                                                                                                                                                                                                                                                                                                                                                                                                                                                                                                                                                                                                                                                                                                                                                                                                                                                                                                                                                                                                                                                                                                                                                                                                                                                                                                                                                                                                                                                                                                                                                                                                                                                                                                                                                                                                                                                                                                                                                                                                                                                                                                                                                                                                                                                                                                                                                                                                                                                                                                                                                                                                                                                                                                                                                               </t>
  </si>
  <si>
    <t xml:space="preserve">PROPUESTA ECONÓMICA PARA IMPRIMIR </t>
  </si>
  <si>
    <t>SERVICIO DE MEDIOS TECNOLÓGICOS</t>
  </si>
  <si>
    <t>VALOR TOTAL SERVICIO DE MEDIOS TECNOLOGICOS</t>
  </si>
  <si>
    <t>VALOR TOTAL VIGENCIA 2022</t>
  </si>
  <si>
    <t xml:space="preserve">SUBTOTAL </t>
  </si>
  <si>
    <t xml:space="preserve">IVA </t>
  </si>
  <si>
    <t>CASA MATRIZ BOGOTÁ  CALLE 57 No. 9-07</t>
  </si>
  <si>
    <t xml:space="preserve">Externos </t>
  </si>
  <si>
    <t>CALLE 57 
No 9-07</t>
  </si>
  <si>
    <t>-</t>
  </si>
  <si>
    <t>9 Fijas
2 PTZ</t>
  </si>
  <si>
    <t>CASA MATRIZ</t>
  </si>
  <si>
    <t>Piso 1</t>
  </si>
  <si>
    <t xml:space="preserve">Piso 2 </t>
  </si>
  <si>
    <t>Piso 3</t>
  </si>
  <si>
    <t>Piso 4</t>
  </si>
  <si>
    <t>Piso 5</t>
  </si>
  <si>
    <t>Piso 6</t>
  </si>
  <si>
    <t>Piso 7</t>
  </si>
  <si>
    <t>Piso 8</t>
  </si>
  <si>
    <t>Piso 9</t>
  </si>
  <si>
    <t>PARQUEADERO</t>
  </si>
  <si>
    <t>ESTATAL</t>
  </si>
  <si>
    <t>CALLE 57 
No 8A – 05 Piso 2</t>
  </si>
  <si>
    <t>1 Fija
1 PTZ</t>
  </si>
  <si>
    <t>CENTRO MEDICO</t>
  </si>
  <si>
    <t>CALLE 57 
No 8A – 05 Piso 1</t>
  </si>
  <si>
    <t>LOCAL 10</t>
  </si>
  <si>
    <t>CALLE 57 
No 8B – 05 Piso 1</t>
  </si>
  <si>
    <t xml:space="preserve">1 Fija </t>
  </si>
  <si>
    <t>VICEPRESIDENCIA DE INDENMIZACIONES</t>
  </si>
  <si>
    <t>CALLE 57 
No 8B – 05 Piso 2</t>
  </si>
  <si>
    <t>ALMACEN</t>
  </si>
  <si>
    <t>CALLE 57
No  09-29</t>
  </si>
  <si>
    <t>ARAUCA</t>
  </si>
  <si>
    <t>CALLE 21 No 20-48</t>
  </si>
  <si>
    <t>ARMENIA</t>
  </si>
  <si>
    <t>CALLE  21 No 16-37
Piso 3 Ed. Banco Popular</t>
  </si>
  <si>
    <t>BODEGA TEQUENDAMA</t>
  </si>
  <si>
    <t>CRA 13A No. 23-65</t>
  </si>
  <si>
    <t>BODEGA MONTEVIDEO</t>
  </si>
  <si>
    <t>Calle 18 No. 69F-25</t>
  </si>
  <si>
    <t>N/A</t>
  </si>
  <si>
    <t>BUENAVENTURA</t>
  </si>
  <si>
    <t>CALLE 1 No 2-17
Piso 2</t>
  </si>
  <si>
    <t>SINCELEJO</t>
  </si>
  <si>
    <t>CRA 19 No 27-07 
Local I</t>
  </si>
  <si>
    <t>CALI Y OFICINA REGIONAL</t>
  </si>
  <si>
    <t>CALLE 10 No 4-47
Edificio Corficolombia</t>
  </si>
  <si>
    <t>FLORENCIA</t>
  </si>
  <si>
    <t>CALLE 16 No 8-36
Local 3A</t>
  </si>
  <si>
    <t>MANIZALES</t>
  </si>
  <si>
    <t>CRA 23C No 62-06
Local I</t>
  </si>
  <si>
    <t xml:space="preserve">MEDELLIN </t>
  </si>
  <si>
    <t>CRA 46 No 52-36 
Piso 7 Ed Vicente Uribe Rendón</t>
  </si>
  <si>
    <t>MEDELLIN OFICINA REGIONAL</t>
  </si>
  <si>
    <t>MOCOA</t>
  </si>
  <si>
    <t>CRA 8 No 8-06
Centro</t>
  </si>
  <si>
    <t>CALLE 29 No 3-46</t>
  </si>
  <si>
    <t>CRA 5 No.11-03 Piso 1</t>
  </si>
  <si>
    <t>PASTO</t>
  </si>
  <si>
    <t>CALLE 19 No 22-70 Ofc 301</t>
  </si>
  <si>
    <t>PEREIRA</t>
  </si>
  <si>
    <t>CRA 7 No 19-28 Ofc 202
Edificio Torre Bolivar</t>
  </si>
  <si>
    <t>POPAYAN</t>
  </si>
  <si>
    <t>CRA 6 No 4-21 Piso 2
Altos del Banco de Colombia</t>
  </si>
  <si>
    <t>QUIBDO</t>
  </si>
  <si>
    <t>CRA 2 No 24-14 Ofc 202-203
Edificio BBVA</t>
  </si>
  <si>
    <t>RIOHACHA</t>
  </si>
  <si>
    <t>CALLE 7 No 6-57
C.C. Olimpia Local 101-103</t>
  </si>
  <si>
    <t>CENTRO EMPRESARIAL CORPORATIVO</t>
  </si>
  <si>
    <t>CALLE 93 No.  15-40</t>
  </si>
  <si>
    <t>TUNJA</t>
  </si>
  <si>
    <t>CALLE 18 No.11-22 OF.406
Edificio Banestado</t>
  </si>
  <si>
    <t>YOPAL</t>
  </si>
  <si>
    <t>CARRERA 29 No. 13-20 Edificio Multifamiliar Deck 29</t>
  </si>
  <si>
    <t>43 F / 3 PTZ</t>
  </si>
  <si>
    <t>TOTALES</t>
  </si>
  <si>
    <t>VALOR PROPUESTO VIGENCIA 2022</t>
  </si>
  <si>
    <t xml:space="preserve"> RECEPCIONISTA</t>
  </si>
  <si>
    <t>LOCAL 20</t>
  </si>
  <si>
    <t>LOCAL 30</t>
  </si>
  <si>
    <t>LOCAL 36</t>
  </si>
  <si>
    <t>VIGENCIA: 1 de Enero De 2023 a 31 de Diciembre de 2023</t>
  </si>
  <si>
    <t>VALOR TOTAL VIGENCIA 2023</t>
  </si>
  <si>
    <t>VIGENCIA: 1 de Enero De 2024 a 31 de Diciembre de 2024</t>
  </si>
  <si>
    <t>VALOR TOTAL VIGENCIA 2024</t>
  </si>
  <si>
    <t>VALOR TOTAL VIGENCIA 2025</t>
  </si>
  <si>
    <t>VIGENCIA: 4 de Marzo de 2022  a 3 de Marzo de 2025</t>
  </si>
  <si>
    <t>VALOR PROPUESTO POR EL PROPONENTE VIGENCIA 2022 -2025</t>
  </si>
  <si>
    <t>VALOR PROPUESTO VIGENCIA 2023</t>
  </si>
  <si>
    <t>VALOR PROPUESTO VIGENCIA 2024</t>
  </si>
  <si>
    <t>VALOR PROPUESTO VIGENCIA 2025</t>
  </si>
  <si>
    <t xml:space="preserve">VALOR  MENSUAL VIGENCIA 2023  DEL 1 DE ENERO DE 2023 AL 31 DE DICIEMBRE DE 2023                                                                                                                                                                                                                                                                                                                                                                                                                                                                                                                                                                                                                                                                                                                                                                                                                                                                                                                                                                                                                                                                                                                                                                                                                                                                                                                                                                                                                                                                                                                                                                                                                                                                                                                                                                                                                                                                                                                                                                                                                                                                                                                                                                                                                                                                                                                                                                                                                                                                                                                                                                                                                                                                                                                                                                                                                                                                                                                                                                                                                                                                                                                                                                                                                                                                                                                                                                                                                                                                                                                                                                                                                                                                                                                                                                                                                                                                                                                                                                                                                                                                                                                                                                                                                                                                                                                                                                                                                                                                                                                                                                                                                                                                                                                                                                                                                                                                                                                                                                                                                                                                                                                                                                                                                                                                                                                                                                                                                                                                                                                                                                                                                                                                                                                                                                                                                                                                                                                                                                                                                                                                                                                                                                                                                                                                                                                                                                                                                                                                                                                                                                                                                                                                                                                                                                                                                                                                                                                                                                                                                                                                                                                                                                                                                                                                                                                                                                                                                                                                                                                                                                                                                                                                                                                                                                                                                                                                                                                                                                                                                                                                                                                                                                                                                                                                                                                                                                                                                                                                                                                                                                                                                                                                                                                                                                                                                                                                                                                                                                                                                                                                                                                                                                                                                                                                                                                                                                                                                                                                                                                                                                                                                                                                                                                                                                                                                                                                                                                                                                                                                                                                                                                                                                                                                                                                                                                                                                                                                                                                                                                                                                                                                                                                                                                                                                                                                                                                                                                                                                                                                                                                                                                                                                                                                                                                                                                                                                                                                                                                                                                                                                                                                                                                                                                                                                                                                                                                                                                                                                                                                                                                                                                                                                                                                                                                                                                                                                                                                                                                                                                                                                                                                                                                                                                                                                                                                                                                                                                                                                                                                                                                                                                                                                                                                                                                                                                                                                                                                                                                                                                                                                                                                                                                                                                                                                                                                                                                                                                                                                                                                                                                                                                                                                                                                                                                                                                                                                                                                                                                                                                                                                                                                                                                                                                                                                                                                                                                                                                                                                                                                                                                                                                                                                                                                                                                                                                                                                                                                                                                                                                                                                                                                                                                                                                                                                                                                                                                                                                                                                                                                                                                                                                                                                                                                                                                                                                                                                                                                                                                                                                                                                                                                                                                                                                                                                                                                                                                                                                                                                                                                                                                                                                                                                                                                                                                                                                                                                                                                                                                                                                                                                                                                                                                                                                                                                                                                                                                                                                                                                                                                                                                                                                                                                                                                                                                                                                                                                                                                                                                                                                                                                                                                                                                                                                                                                                                                                                                                                                                                                                                                                                                                                                                                                                                                                                                                                                                                                                                                                                                                                                                                                                                                                                                                                                                                                                                                                                                                                                                                                                                                                                                                                                                                                                                                                                                                                                                                                                                                                                                                                                                                                                                                                                                                                                                                                                                                                                                                                                                                                                                                                                                                                                                                                                                                                                                                                                                                                                                                                                                                    </t>
  </si>
  <si>
    <t>VALOR VIGENCIA 2022</t>
  </si>
  <si>
    <t>VALOR VIGENCIA 2023</t>
  </si>
  <si>
    <t xml:space="preserve">VALOR  MENSUAL VIGENCIA 2024  DEL 1 DE ENERO DE 2024 AL 31 DE DICIEMBRE DE 2024                                                                                                                                                                                                                                                                                                                                                                                                                                                                                                                                                                                                                                                                                                                                                                                                                                                                                                                                                                                                                                                                                                                                                                                                                                                                                                                                                                                                                                                                                                                                                                                                                                                                                                                                                                                                                                                                                                                                                                                                                                                                                                                                                                                                                                                                                                                                                                                                                                                                                                                                                                                                                                                                                                                                                                                                                                                                                                                                                                                                                                                                                                                                                                                                                                                                                                                                                                                                                                                                                                                                                                                                                                                                                                                                                                                                                                                                                                                                                                                                                                                                                                                                                                                                                                                                                                                                                                                                                                                                                                                                                                                                                                                                                                                                                                                                                                                                                                                                                                                                                                                                                                                                                                                                                                                                                                                                                                                                                                                                                                                                                                                                                                                                                                                                                                                                                                                                                                                                                                                                                                                                                                                                                                                                                                                                                                                                                                                                                                                                                                                                                                                                                                                                                                                                                                                                                                                                                                                                                                                                                                                                                                                                                                                                                                                                                                                                                                                                                                                                                                                                                                                                                                                                                                                                                                                                                                                                                                                                                                                                                                                                                                                                                                                                                                                                                                                                                                                                                                                                                                                                                                                                                                                                                                                                                                                                                                                                                                                                                                                                                                                                                                                                                                                                                                                                                                                                                                                                                                                                                                                                                                                                                                                                                                                                                                                                                                                                                                                                                                                                                                                                                                                                                                                                                                                                                                                                                                                                                                                                                                                                                                                                                                                                                                                                                                                                                                                                                                                                                                                                                                                                                                                                                                                                                                                                                                                                                                                                                                                                                                                                                                                                                                                                                                                                                                                                                                                                                                                                                                                                                                                                                                                                                                                                                                                                                                                                                                                                                                                                                                                                                                                                                                                                                                                                                                                                                                                                                                                                                                                                                                                                                                                                                                                                                                                                                                                                                                                                                                                                                                                                                                                                                                                                                                                                                                                                                                                                                                                                                                                                                                                                                                                                                                                                                                                                                                                                                                                                                                                                                                                                                                                                                                                                                                                                                                                                                                                                                                                                                                                                                                                                                                                                                                                                                                                                                                                                                                                                                                                                                                                                                                                                                                                                                                                                                                                                                                                                                                                                                                                                                                                                                                                                                                                                                                                                                                                                                                                                                                                                                                                                                                                                                                                                                                                                                                                                                                                                                                                                                                                                                                                                                                                                                                                                                                                                                                                                                                                                                                                                                                                                                                                                                                                                                                                                                                                                                                                                                                                                                                                                                                                                                                                                                                                                                                                                                                                                                                                                                                                                                                                                                                                                                                                                                                                                                                                                                                                                                                                                                                                                                                                                                                                                                                                                                                                                                                                                                                                                                                                                                                                                                                                                                                                                                                                                                                                                                                                                                                                                                                                                                                                                                                                                                                                                                                                                                                                                                                                                                                                                                                                                                                                                                                                                                                                                                                                                                                                                                                                                                                                                                                                                                                                                                                                                                                                                                                                                                                                                                                                                                         </t>
  </si>
  <si>
    <t>VALOR VIGENCIA 2024</t>
  </si>
  <si>
    <t>VALOR VIGENCIA 2025</t>
  </si>
  <si>
    <t>SERVICIO MEDIOS TECNOLOGICOS</t>
  </si>
  <si>
    <t>SERVICIO DE VIGILANCIA</t>
  </si>
  <si>
    <t>SI</t>
  </si>
  <si>
    <t>NO</t>
  </si>
  <si>
    <t>CASA MATRIZ (BOGOTA) (Banco)</t>
  </si>
  <si>
    <t>REGIONAL ESTATAL  (BOGOTA)</t>
  </si>
  <si>
    <t>VALOR TOTAL VIGENCIA 2022 AL 2025</t>
  </si>
  <si>
    <t>PRESUPUESTO ASIGNADO 2022</t>
  </si>
  <si>
    <t>PRESUPUESTO ASIGNADO 2023</t>
  </si>
  <si>
    <t>PRESUPUESTO ASIGNADO 2024</t>
  </si>
  <si>
    <t>PRESUPUESTO ASIGNADO 2025</t>
  </si>
  <si>
    <t>PRESUPUESTO ASIGNADO VIGENCIA 2022</t>
  </si>
  <si>
    <t>PRESUPUESTO ASIGNADO VIGENCIA 2023</t>
  </si>
  <si>
    <t>PRESUPUESTO ASIGNADO VIGENCIA 2024</t>
  </si>
  <si>
    <t>PRESUPUESTO ASIGNADO VIGENCIA 2025</t>
  </si>
  <si>
    <t>VALOR PRESUPUESTO ASIGNADO VIGENCIA 2022 -2025</t>
  </si>
  <si>
    <t>PROPUESTA ECONÓMICA SERVICIO DE VIGILANCIA HUMANA VIGENCIA 2023 AL 2025 (HOJA No. 1)</t>
  </si>
  <si>
    <t>PROPUESTA ECONÓMICA SERVICIO DE MEDIOS TECNOLÓGICOS 2022 -2025 (HOJA No. 2)</t>
  </si>
  <si>
    <t>12 horas de lunes a viernes sin festivos( 7:00 am a 7:00 pm)</t>
  </si>
  <si>
    <t>12 horas de lunes a viernes sin festivos ( 7:00 am a 7:00 pm)</t>
  </si>
  <si>
    <t xml:space="preserve">VALOR  MENSUAL VIGENCIA 2022  DEL 10 DE MARZO DE 2022 AL 31 DE DICIEMBRE DE 2022                                                                                                                                                                                                                                                                                                                                                                                                                                                                                                                                                                                                                                                                                                                                                                                                                                                                                                                                                                                                                                                                                                                                                                                                                                                                                                                                                                                                                                                                                                                                                                                                                                                                                                                                                                                                                                                                                                                                                                                                                                                                                                                                                                                                                                                                                                                                                                                                                                                                                                                                                                                                                                                                                                                                                                                                                                                                                                                                                                                                                                                                                                                                                                                                                                                                                                                                                                                                                                                                                                                                                                                                                                                                                                                                                                                                                                                                                                                                                                                                                                                                                                                                                                                                                                                                                                                                                                                                                                                                                                                                                                                                                                                                                                                                                                                                                                                                                                                                                                                                                                                                                                                                                                                                                                                                                                                                                                                                                                                                                                                                                                                                                                                                                                                                                                                                                                                                                                                                                                                                                                                                                                                                                                                                                                                                                                                                                                                                                                                                                                                                                                                                                                                                                                                                                                                                                                                                                                                                                                                                                                                                                                                                                                                                                                                                                                                                                                                                                                                                                                                                                                                                                                                                                                                                                                                                                                                                                                                                                                                                                                                                                                                                                                                                                                                                                                                                                                                                                                                                                                                                                                                                                                                                                                                                                                                                                                                                                                                                                                                                                                                                                                                                                                                                                                                                                                                                                                                                                                                                                                                                                                                                                                                                                                                                                                                                                                                                                                                                                                                                                                                                                                                                                                                                                                                                                                                                                                                                                                                                                                                                                                                                                                                                                                                                                                                                                                                                                                                                                                                                                                                                                                                                                                                                                                                                                                                                                                                                                                                                                                                                                                                                                                                                                                                                                                                                                                                                                                                                                                                                                                                                                                                                                                                                                                                                                                                                                                                                                                                                                                                                                                                                                                                                                                                                                                                                                                                                                                                                                                                                                                                                                                                                                                                                                                                                                                                                                                                                                                                                                                                                                                                                                                                                                                                                                                                                                                                                                                                                                                                                                                                                                                                                                                                                                                                                                                                                                                                                                                                                                                                                                                                                                                                                                                                                                                                                                                                                                                                                                                                                                                                                                                                                                                                                                                                                                                                                                                                                                                                                                                                                                                                                                                                                                                                                                                                                                                                                                                                                                                                                                                                                                                                                                                                                                                                                                                                                                                                                                                                                                                                                                                                                                                                                                                                                                                                                                                                                                                                                                                                                                                                                                                                                                                                                                                                                                                                                                                                                                                                                                                                                                                                                                                                                                                                                                                                                                                                                                                                                                                                                                                                                                                                                                                                                                                                                                                                                                                                                                                                                                                                                                                                                                                                                                                                                                                                                                                                                                                                                                                                                                                                                                                                                                                                                                                                                                                                                                                                                                                                                                                                                                                                                                                                                                                                                                                                                                                                                                                                                                                                                                                                                                                                                                                                                                                                                                                                                                                                                                                                                                                                                                                                                                                                                                                                                                                                                                                                                                                                                                                                                                                                                                                                                                                                                                                                                                                                                                                                                                                                                                     </t>
  </si>
  <si>
    <t xml:space="preserve">CANTIDAD PERSONAL HUMANO SOLICITADO </t>
  </si>
  <si>
    <t xml:space="preserve">INSERTAR VALOR MENSUAL ANTES DE IVA </t>
  </si>
  <si>
    <t>VIGENCIA: 10 de Marzo de 2022 a 31 de Diciembre de 2022</t>
  </si>
  <si>
    <t>SUBTOTAL VALOR PARA 9 MESES Y 22 DIAS VIGENCIA 2022 (ANTES DE IVA)</t>
  </si>
  <si>
    <t xml:space="preserve">DESCRIPCIÓN Y UBICACIÓN </t>
  </si>
  <si>
    <t>Con Armas ,1 equipo de comunicación y 1 equipo celular con datos y minutos ilimitados</t>
  </si>
  <si>
    <t>Sin Armas, 1 equipo de comunicación y 1 equipo celular con datos y minutos ilimitados</t>
  </si>
  <si>
    <t>Sin Armas,1 equipo de comunicación y 1 equipo celular con datos y minutos ilimitados</t>
  </si>
  <si>
    <t>Con Armas y 1 equipo de comunicación ó 1 equipo celular con datos y minutos ilimitados , 1 Detector de Métales, 1 linterna y 1 tonfa</t>
  </si>
  <si>
    <t>Con Armas y 1 equipo de comunicación ó 1 equipo celular con datos y minutos ilimitados, 1 linterna y 1 tonfa</t>
  </si>
  <si>
    <t>Con Armas y 1 equipo de comunicación ó 1 equipo celular con datos y minutos ilimitados y 1 tonfa</t>
  </si>
  <si>
    <t>Con Armas y 1 equipo de comunicación ó 1 equipo celular  con datos y minutos ilimitados y 1 tonfa</t>
  </si>
  <si>
    <t xml:space="preserve">VALOR  MENSUAL VIGENCIA 2025  DEL 1 DE ENERO DE 2025 AL 3 DE MARZO DE 2025                                                                                                                                                                                                                                                                                                                                                                                                                                                                                                                                                                                                                                                                                                                                                                                                                                                                                                                                                                                                                                                                                                                                                                                                                                                                                                                                                                                                                                                                                                                                                                                                                                                                                                                                                                                                                                                                                                                                                                                                                                                                                                                                                                                                                                                                                                                                                                                                                                                                                                                                                                                                                                                                                                                                                                                                                                                                                                                                                                                                                                                                                                                                                                                                                                                                                                                                                                                                                                                                                                                                                                                                                                                                                                                                                                                                                                                                                                                                                                                                                                                                                                                                                                                                                                                                                                                                                                                                                                                                                                                                                                                                                                                                                                                                                                                                                                                                                                                                                                                                                                                                                                                                                                                                                                                                                                                                                                                                                                                                                                                                                                                                                                                                                                                                                                                                                                                                                                                                                                                                                                                                                                                                                                                                                                                                                                                                                                                                                                                                                                                                                                                                                                                                                                                                                                                                                                                                                                                                                                                                                                                                                                                                                                                                                                                                                                                                                                                                                                                                                                                                                                                                                                                                                                                                                                                                                                                                                                                                                                                                                                                                                                                                                                                                                                                                                                                                                                                                                                                                                                                                                                                                                                                                                                                                                                                                                                                                                                                                                                                                                                                                                                                                                                                                                                                                                                                                                                                                                                                                                                                                                                                                                                                                                                                                                                                                                                                                                                                                                                                                                                                                                                                                                                                                                                                                                                                                                                                                                                                                                                                                                                                                                                                                                                                                                                                                                                                                                                                                                                                                                                                                                                                                                                                                                                                                                                                                                                                                                                                                                                                                                                                                                                                                                                                                                                                                                                                                                                                                                                                                                                                                                                                                                                                                                                                                                                                                                                                                                                                                                                                                                                                                                                                                                                                                                                                                                                                                                                                                                                                                                                                                                                                                                                                                                                                                                                                                                                                                                                                                                                                                                                                                                                                                                                                                                                                                                                                                                                                                                                                                                                                                                                                                                                                                                                                                                                                                                                                                                                                                                                                                                                                                                                                                                                                                                                                                                                                                                                                                                                                                                                                                                                                                                                                                                                                                                                                                                                                                                                                                                                                                                                                                                                                                                                                                                                                                                                                                                                                                                                                                                                                                                                                                                                                                                                                                                                                                                                                                                                                                                                                                                                                                                                                                                                                                                                                                                                                                                                                                                                                                                                                                                                                                                                                                                                                                                                                                                                                                                                                                                                                                                                                                                                                                                                                                                                                                                                                                                                                                                                                                                                                                                                                                                                                                                                                                                                                                                                                                                                                                                                                                                                                                                                                                                                                                                                                                                                                                                                                                                                                                                                                                                                                                                                                                                                                                                                                                                                                                                                                                                                                                                                                                                                                                                                                                                                                                                                                                                                                                                                                                                                                                                                                                                                                                                                                                                                                                                                                                                                                                                                                                                                                                                                                                                                                                                                                                                                                                                                                                                                                                                                                                                                                                                                                                                                                                                                                                                                                                                                                                                  </t>
  </si>
  <si>
    <t>VIGENCIA: 1 de Enero De 2025 a 3 de Marzo de 2025</t>
  </si>
  <si>
    <t>VALOR PROPUESTO POR EL PROPONENTE VIGENCIA 2022 -2025 VIGILANCIA HUMANA</t>
  </si>
  <si>
    <t>PARQUEADERO LAS PALMAS</t>
  </si>
  <si>
    <t>MANTENIMIENTOS PREVENTIVOS ANUALES DE TODOS LOS COMPONENTES TECNOLOGICOS</t>
  </si>
  <si>
    <t>MANTENIMIENTOS CORRECTIVOS DE TODOS LOS COMPONENTES TECNOLOGICOS</t>
  </si>
  <si>
    <t>Los que se requieran</t>
  </si>
  <si>
    <t>CALLE  57 No. 8-69</t>
  </si>
  <si>
    <t>VALOR MENSUAL POR UN (1) RECURSO HUMANO SOLICITADO (COLUMNA G) VALOR INCLUIDO AYS</t>
  </si>
  <si>
    <t>SUBTOTAL MENSUAL POR LA TOTALIDAD DE LOS RECURSOS HUMANOS SOLICITADOS (COLUMNA G*H)</t>
  </si>
  <si>
    <t>VALOR DEL 10 DE MARZO AL 31 DE DICIEMBRE DE 2022 VALOR INCLUIDO AYS</t>
  </si>
  <si>
    <t>SUBTOTAL MENSUAL POR LA TOTALIDAD DE LOS RECURSOS HUMANOS SOLICITADOS (COLUMNA M*N)</t>
  </si>
  <si>
    <t>VALOR DEL 1DE ENERO DE 2023 AL 31 DE DICIEMBRE DE 2023 VALOR INCLUIDO AYS</t>
  </si>
  <si>
    <t>VALOR MENSUAL POR UN (1) RECURSO HUMANO SOLICITADO (COLUMNA M) INCLUIDO AYS , CON UN INCREMENTO DEL 5% EN BASE AL VALOR PROPUESTO EN LA COLUMNA H</t>
  </si>
  <si>
    <t>VALOR MENSUAL POR UN (1) RECURSO HUMANO SOLICITADO (COLUMNA S) INCLUIDO AYS , CON UN INCREMENTO DEL 5% EN BASE AL VALOR PROPUESTO EN LA COLUMNA N</t>
  </si>
  <si>
    <t>SUBTOTAL MENSUAL POR LA TOTALIDAD DE LOS RECURSOS HUMANOS SOLICITADOS (COLUMNA S*T)</t>
  </si>
  <si>
    <t>VALOR DEL 1 DE ENERO DE 2024 AL 31 DE DICIEMBRE DE 2024 VALOR INCLUIDO AYS</t>
  </si>
  <si>
    <t>VALOR MENSUAL POR UN (1) RECURSO HUMANO SOLICITADO (COLUMNA Y) INCLUIDO AYS , CON UN INCREMENTO DEL 5% EN BASE AL VALOR PROPUESTO EN LA COLUMNA T</t>
  </si>
  <si>
    <t>SUBTOTAL MENSUAL POR LA TOTALIDAD DE LOS RECURSOS HUMANOS SOLICITADOS (COLUMNA Y*Z)</t>
  </si>
  <si>
    <t xml:space="preserve">VALOR DEL 1 DE ENERO DE 2025 AL 3 DE MARZO DE 2025 VALOR INCLUIDO AYS </t>
  </si>
  <si>
    <r>
      <rPr>
        <b/>
        <sz val="9"/>
        <color theme="1"/>
        <rFont val="Calibri"/>
        <family val="2"/>
        <scheme val="minor"/>
      </rPr>
      <t xml:space="preserve">NOTA 1 </t>
    </r>
    <r>
      <rPr>
        <sz val="9"/>
        <color theme="1"/>
        <rFont val="Calibri"/>
        <family val="2"/>
        <scheme val="minor"/>
      </rPr>
      <t xml:space="preserve">: Los servicios descritos en el presente invitacion  podrá aumentar o disminuir según la necesidad, por lo tanto, no obliga a la Previsora S.A condicionar la cantidad de servicio. En el caso de presentarse aumento o disminución de cantidades de servicios solicitados, el supervisor o la persona delegada por la entidad comunicaran previamente, realizando el ajuste correspondiente.                                                                                                                                                                                                                                                                                                     </t>
    </r>
    <r>
      <rPr>
        <b/>
        <sz val="9"/>
        <color theme="1"/>
        <rFont val="Calibri"/>
        <family val="2"/>
        <scheme val="minor"/>
      </rPr>
      <t>Diligenciamiento del Anexo Vigilancia Humana:</t>
    </r>
    <r>
      <rPr>
        <sz val="9"/>
        <color theme="1"/>
        <rFont val="Calibri"/>
        <family val="2"/>
        <scheme val="minor"/>
      </rPr>
      <t xml:space="preserve"> El proponente únicamente deberá hacer el cálculo sobre valor mensual inlcuido AYS  de cada recurso por unidad requerido para el año 2022, mencionada información debe ser incorporada en la celda H del Anexo Vigilancia Humana. Automáticamente el archivo generará el valor de la vigencia 2022,2023, 2024 y 2025, contados desde el 10 de marzo de 2022; el mencionado archivo no contempla días de empalme con el actual proveedor. 
LA PREVISORA S.A. verificará la proyección del cinco por ciento (5%) para cada una de las vigencias, si la propuesta no tiene este porcentaje de proyección, para los incrementos de las vigencias 2023, 2024 y 2025, será rechazada, se reslata que es un valor de referencia y la Previsora S.A, ajustara cada vigencia de acuerdo al porcentaje decretado por el Gobierno Nacional. El proveedor entiende y acepta que el valor de la propuesta no podrá superar el presupuesto oficial asignado por cada vigencia para la invitación abierta</t>
    </r>
  </si>
  <si>
    <t>100 GB</t>
  </si>
  <si>
    <t>50 GB</t>
  </si>
  <si>
    <t>CANAL DE INTERNET DEDICADO EN FIBRA ÓPTICA</t>
  </si>
  <si>
    <t>CANTIDAD SUGERIDA DE SISTEMA DE ALARMAS POR SEDE NUEVOS</t>
  </si>
  <si>
    <t>CANTIDAD CÁMARAS FIJAS NUEVAS</t>
  </si>
  <si>
    <t>CANTIDAD CÁMARAS PTZ POR SEDE NUEVOS</t>
  </si>
  <si>
    <t>*CANTIDAD CÁMARAS REPUESTO POR SEDE NUEVOS</t>
  </si>
  <si>
    <t>CANTIDAD METRO CABLE UTP CAT 6 POR SEDE NUEVO</t>
  </si>
  <si>
    <t>CANTIDAD MIN NVR DE 16 CANALES POR SEDE NUEVOS</t>
  </si>
  <si>
    <r>
      <rPr>
        <b/>
        <sz val="9"/>
        <color theme="1"/>
        <rFont val="Calibri"/>
        <family val="2"/>
        <scheme val="minor"/>
      </rPr>
      <t>NOTA 1</t>
    </r>
    <r>
      <rPr>
        <sz val="9"/>
        <color theme="1"/>
        <rFont val="Calibri"/>
        <family val="2"/>
        <scheme val="minor"/>
      </rPr>
      <t xml:space="preserve">: El costo o valor de las Cámaras Repuesto por Sede, serán asumidas por el proponente para atender las eventuales fallas con el fin de garantizar la disponibilidad del servicio, únicamente se tendrán en cuenta los equipos efectivamente instalados y en funcionamiento.
</t>
    </r>
    <r>
      <rPr>
        <b/>
        <sz val="9"/>
        <color theme="1"/>
        <rFont val="Calibri"/>
        <family val="2"/>
        <scheme val="minor"/>
      </rPr>
      <t>NOTA 2</t>
    </r>
    <r>
      <rPr>
        <sz val="9"/>
        <color theme="1"/>
        <rFont val="Calibri"/>
        <family val="2"/>
        <scheme val="minor"/>
      </rPr>
      <t xml:space="preserve">:  El costo o valor de  todos los  equipos a suministrar en cada una de las sedes incluyen Los costos de Materiales, Insumos, Mano de Obra y todos los que se requieran para el buen funcionamiento de los equipos a suministrar en cada una de las sucursales, debe ser asumidos por el proponente.
</t>
    </r>
    <r>
      <rPr>
        <b/>
        <sz val="9"/>
        <color theme="1"/>
        <rFont val="Calibri"/>
        <family val="2"/>
        <scheme val="minor"/>
      </rPr>
      <t xml:space="preserve">NOTA 3 </t>
    </r>
    <r>
      <rPr>
        <sz val="9"/>
        <color theme="1"/>
        <rFont val="Calibri"/>
        <family val="2"/>
        <scheme val="minor"/>
      </rPr>
      <t>: los servicios descritos en el presente invitacion  podrá aumentar o disminuir según la necesidad, por lo tanto, no obliga a la Previsora S.A condicionar la cantidad de servicio. En el caso de presentarse aumento o disminución de cantidades de servicios solicitados, el supervisor o la persona delegada por la entidad comunicaran previamente, realizando el ajuste correspondiente.</t>
    </r>
    <r>
      <rPr>
        <b/>
        <sz val="9"/>
        <color theme="1"/>
        <rFont val="Calibri"/>
        <family val="2"/>
        <scheme val="minor"/>
      </rPr>
      <t xml:space="preserve">                                                                                                                                                                                                                                                                            NOTA 4</t>
    </r>
    <r>
      <rPr>
        <sz val="9"/>
        <color rgb="FFFF0000"/>
        <rFont val="Calibri"/>
        <family val="2"/>
        <scheme val="minor"/>
      </rPr>
      <t>:</t>
    </r>
    <r>
      <rPr>
        <sz val="9"/>
        <color theme="1"/>
        <rFont val="Calibri"/>
        <family val="2"/>
        <scheme val="minor"/>
      </rPr>
      <t xml:space="preserve"> El proponente debe contemplar en su valor propuesto en la columna N, grabación de 10 meses y segundo backup de grabación de 10 meses, con sus respectivos discos duros, mantenimientos preventivos y correctivos, demás costos directos e indirectos, incluido softwares y hardwares solicitados.</t>
    </r>
  </si>
  <si>
    <t>VALOR PARA 12 MESES  VIGENCIA 2023, CON UN INCREMENTO DEL 5% CON BASE AL VALOR PROPUESTO EN LA COLUMNA N (ANTES DE IVA)</t>
  </si>
  <si>
    <t>VALOR PARA 12 MESES  VIGENCIA 2024, CON UN INCREMENTO DEL 5% CON BASE AL VALOR PROPUESTO EN LA COLUMNA R (ANTES DE IVA)</t>
  </si>
  <si>
    <t>VALOR PARA 2 MESES  Y 9 DIAS  VIGENCIA 2025,CON UN INCREMENTO DEL 5% CON BASE AL VALOR PROPUESTO EN LA COLUMNA U (ANTES DE 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</si>
</sst>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 #,##0;[Red]\-&quot;$&quot;\ #,##0"/>
    <numFmt numFmtId="42" formatCode="_-&quot;$&quot;\ * #,##0_-;\-&quot;$&quot;\ * #,##0_-;_-&quot;$&quot;\ * &quot;-&quot;_-;_-@_-"/>
    <numFmt numFmtId="44" formatCode="_-&quot;$&quot;\ * #,##0.00_-;\-&quot;$&quot;\ * #,##0.00_-;_-&quot;$&quot;\ * &quot;-&quot;??_-;_-@_-"/>
    <numFmt numFmtId="164" formatCode="_(&quot;$&quot;\ * #,##0_);_(&quot;$&quot;\ * \(#,##0\);_(&quot;$&quot;\ * &quot;-&quot;??_);_(@_)"/>
    <numFmt numFmtId="165" formatCode="_(&quot;$&quot;\ * #,##0.00_);_(&quot;$&quot;\ * \(#,##0.00\);_(&quot;$&quot;\ * &quot;-&quot;??_);_(@_)"/>
  </numFmts>
  <fonts count="3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b/>
      <sz val="10"/>
      <color theme="1"/>
      <name val="Calibri"/>
      <family val="2"/>
      <scheme val="minor"/>
    </font>
    <font>
      <b/>
      <sz val="8"/>
      <color rgb="FF000000"/>
      <name val="Century Gothic"/>
      <family val="2"/>
    </font>
    <font>
      <b/>
      <i/>
      <sz val="11"/>
      <color theme="1"/>
      <name val="Calibri"/>
      <family val="2"/>
      <scheme val="minor"/>
    </font>
    <font>
      <sz val="10"/>
      <color theme="1"/>
      <name val="Calibri"/>
      <family val="2"/>
      <scheme val="minor"/>
    </font>
    <font>
      <b/>
      <sz val="10"/>
      <color rgb="FF000000"/>
      <name val="Calibri"/>
      <family val="2"/>
    </font>
    <font>
      <sz val="8"/>
      <color rgb="FF000000"/>
      <name val="Century Gothic"/>
      <family val="2"/>
    </font>
    <font>
      <b/>
      <sz val="11"/>
      <color rgb="FFFF0000"/>
      <name val="Calibri"/>
      <family val="2"/>
      <scheme val="minor"/>
    </font>
    <font>
      <b/>
      <sz val="12"/>
      <color theme="1"/>
      <name val="Calibri"/>
      <family val="2"/>
      <scheme val="minor"/>
    </font>
    <font>
      <sz val="12"/>
      <color theme="1"/>
      <name val="Calibri"/>
      <family val="2"/>
      <scheme val="minor"/>
    </font>
    <font>
      <b/>
      <sz val="8"/>
      <name val="Century Gothic"/>
      <family val="2"/>
    </font>
    <font>
      <b/>
      <sz val="9"/>
      <name val="Calibri"/>
      <family val="2"/>
      <scheme val="minor"/>
    </font>
    <font>
      <b/>
      <sz val="9"/>
      <color theme="1"/>
      <name val="Calibri"/>
      <family val="2"/>
      <scheme val="minor"/>
    </font>
    <font>
      <sz val="8"/>
      <name val="Century Gothic"/>
      <family val="2"/>
    </font>
    <font>
      <sz val="7"/>
      <name val="Century Gothic"/>
      <family val="2"/>
    </font>
    <font>
      <sz val="9"/>
      <name val="Century Gothic"/>
      <family val="2"/>
    </font>
    <font>
      <b/>
      <sz val="8"/>
      <color theme="1"/>
      <name val="Century Gothic"/>
      <family val="2"/>
    </font>
    <font>
      <sz val="8"/>
      <name val="Calibri"/>
      <family val="2"/>
      <scheme val="minor"/>
    </font>
    <font>
      <sz val="8"/>
      <color theme="1"/>
      <name val="Century Gothic"/>
      <family val="2"/>
    </font>
    <font>
      <sz val="9"/>
      <color theme="1"/>
      <name val="Calibri"/>
      <family val="2"/>
      <scheme val="minor"/>
    </font>
    <font>
      <b/>
      <sz val="11"/>
      <color rgb="FF000000"/>
      <name val="Calibri"/>
      <family val="2"/>
    </font>
    <font>
      <b/>
      <sz val="12"/>
      <color rgb="FF000000"/>
      <name val="Calibri"/>
      <family val="2"/>
    </font>
    <font>
      <sz val="9"/>
      <color rgb="FFFF0000"/>
      <name val="Calibri"/>
      <family val="2"/>
      <scheme val="minor"/>
    </font>
    <font>
      <sz val="10"/>
      <name val="Calibri"/>
      <family val="2"/>
      <scheme val="minor"/>
    </font>
    <font>
      <b/>
      <sz val="10"/>
      <name val="Century Gothic"/>
      <family val="2"/>
    </font>
    <font>
      <b/>
      <sz val="10"/>
      <name val="Calibri"/>
      <family val="2"/>
      <scheme val="minor"/>
    </font>
  </fonts>
  <fills count="1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D9D9D9"/>
        <bgColor rgb="FF000000"/>
      </patternFill>
    </fill>
    <fill>
      <patternFill patternType="solid">
        <fgColor theme="8" tint="0.59999389629810485"/>
        <bgColor indexed="64"/>
      </patternFill>
    </fill>
    <fill>
      <patternFill patternType="solid">
        <fgColor rgb="FF92D050"/>
        <bgColor rgb="FF000000"/>
      </patternFill>
    </fill>
    <fill>
      <patternFill patternType="solid">
        <fgColor rgb="FFCCFFCC"/>
        <bgColor indexed="64"/>
      </patternFill>
    </fill>
    <fill>
      <patternFill patternType="solid">
        <fgColor rgb="FFFFFFFF"/>
        <bgColor rgb="FF000000"/>
      </patternFill>
    </fill>
    <fill>
      <patternFill patternType="solid">
        <fgColor theme="0" tint="-0.14999847407452621"/>
        <bgColor indexed="64"/>
      </patternFill>
    </fill>
    <fill>
      <patternFill patternType="solid">
        <fgColor theme="4" tint="0.59999389629810485"/>
        <bgColor indexed="64"/>
      </patternFill>
    </fill>
    <fill>
      <patternFill patternType="solid">
        <fgColor rgb="FFD9D9D9"/>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6B6F6"/>
        <bgColor indexed="64"/>
      </patternFill>
    </fill>
  </fills>
  <borders count="43">
    <border>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top/>
      <bottom style="medium">
        <color indexed="64"/>
      </bottom>
      <diagonal/>
    </border>
  </borders>
  <cellStyleXfs count="3">
    <xf numFmtId="0" fontId="0" fillId="0" borderId="0"/>
    <xf numFmtId="165" fontId="1" fillId="0" borderId="0" applyFont="0" applyFill="0" applyBorder="0" applyAlignment="0" applyProtection="0"/>
    <xf numFmtId="42" fontId="1" fillId="0" borderId="0" applyFont="0" applyFill="0" applyBorder="0" applyAlignment="0" applyProtection="0"/>
  </cellStyleXfs>
  <cellXfs count="316">
    <xf numFmtId="0" fontId="0" fillId="0" borderId="0" xfId="0"/>
    <xf numFmtId="0" fontId="0" fillId="0" borderId="0" xfId="0" applyAlignment="1">
      <alignment vertical="center"/>
    </xf>
    <xf numFmtId="164" fontId="3" fillId="9" borderId="11" xfId="1" applyNumberFormat="1" applyFont="1" applyFill="1" applyBorder="1" applyAlignment="1" applyProtection="1">
      <alignment horizontal="center" vertical="center"/>
      <protection locked="0"/>
    </xf>
    <xf numFmtId="0" fontId="18" fillId="0" borderId="11" xfId="0" applyFont="1" applyBorder="1" applyAlignment="1">
      <alignment horizontal="center" vertical="center" wrapText="1"/>
    </xf>
    <xf numFmtId="0" fontId="23" fillId="0" borderId="11" xfId="0" applyFont="1" applyBorder="1" applyAlignment="1">
      <alignment horizontal="center" vertical="center"/>
    </xf>
    <xf numFmtId="0" fontId="23" fillId="2" borderId="11" xfId="0" applyFont="1" applyFill="1" applyBorder="1" applyAlignment="1">
      <alignment horizontal="center" vertical="center"/>
    </xf>
    <xf numFmtId="0" fontId="17" fillId="0" borderId="11" xfId="0" applyFont="1" applyFill="1" applyBorder="1" applyAlignment="1">
      <alignment horizontal="center" vertical="center" wrapText="1"/>
    </xf>
    <xf numFmtId="0" fontId="16" fillId="12" borderId="11" xfId="0" applyFont="1" applyFill="1" applyBorder="1" applyAlignment="1">
      <alignment horizontal="center" vertical="center" wrapText="1"/>
    </xf>
    <xf numFmtId="164" fontId="27" fillId="9" borderId="15" xfId="1" applyNumberFormat="1" applyFont="1" applyFill="1" applyBorder="1" applyProtection="1">
      <protection locked="0"/>
    </xf>
    <xf numFmtId="0" fontId="17" fillId="0" borderId="13"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17" fillId="0" borderId="23"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16" xfId="0" applyFont="1" applyFill="1" applyBorder="1" applyAlignment="1">
      <alignment horizontal="center" vertical="center" wrapText="1"/>
    </xf>
    <xf numFmtId="0" fontId="23" fillId="0" borderId="11" xfId="0" applyFont="1" applyBorder="1" applyAlignment="1">
      <alignment horizontal="center" vertical="center"/>
    </xf>
    <xf numFmtId="0" fontId="14" fillId="12" borderId="11" xfId="0" applyFont="1" applyFill="1" applyBorder="1" applyAlignment="1">
      <alignment horizontal="center" vertical="center" wrapText="1"/>
    </xf>
    <xf numFmtId="0" fontId="18" fillId="0" borderId="11" xfId="0" applyFont="1" applyBorder="1" applyAlignment="1">
      <alignment horizontal="center" vertical="center" wrapText="1"/>
    </xf>
    <xf numFmtId="0" fontId="0" fillId="2" borderId="0" xfId="0" applyFill="1" applyAlignment="1" applyProtection="1">
      <alignment vertical="center" wrapText="1"/>
    </xf>
    <xf numFmtId="0" fontId="0" fillId="2" borderId="0" xfId="0" applyFill="1" applyAlignment="1" applyProtection="1">
      <alignment horizontal="center" vertical="center"/>
    </xf>
    <xf numFmtId="164" fontId="0" fillId="2" borderId="0" xfId="0" applyNumberFormat="1" applyFill="1" applyAlignment="1" applyProtection="1">
      <alignment horizontal="center" vertical="center"/>
    </xf>
    <xf numFmtId="0" fontId="0" fillId="2" borderId="0" xfId="0" applyFill="1" applyAlignment="1" applyProtection="1">
      <alignment vertical="center"/>
    </xf>
    <xf numFmtId="0" fontId="0" fillId="0" borderId="0" xfId="0" applyAlignment="1" applyProtection="1">
      <alignment vertical="center"/>
    </xf>
    <xf numFmtId="0" fontId="4" fillId="3" borderId="36" xfId="0" applyFont="1" applyFill="1" applyBorder="1" applyAlignment="1" applyProtection="1">
      <alignment horizontal="center" vertical="center" wrapText="1"/>
    </xf>
    <xf numFmtId="0" fontId="4" fillId="3" borderId="37" xfId="0" applyFont="1" applyFill="1" applyBorder="1" applyAlignment="1" applyProtection="1">
      <alignment horizontal="center" vertical="center" wrapText="1"/>
    </xf>
    <xf numFmtId="0" fontId="4" fillId="3" borderId="38" xfId="0" applyFont="1" applyFill="1" applyBorder="1" applyAlignment="1" applyProtection="1">
      <alignment horizontal="center" vertical="center" wrapText="1"/>
    </xf>
    <xf numFmtId="0" fontId="6" fillId="4" borderId="6" xfId="0" applyFont="1" applyFill="1" applyBorder="1" applyAlignment="1" applyProtection="1">
      <alignment horizontal="center" vertical="center" wrapText="1"/>
    </xf>
    <xf numFmtId="0" fontId="6" fillId="4" borderId="7" xfId="0" applyFont="1" applyFill="1" applyBorder="1" applyAlignment="1" applyProtection="1">
      <alignment horizontal="center" vertical="center" wrapText="1"/>
    </xf>
    <xf numFmtId="0" fontId="6" fillId="4" borderId="8" xfId="0" applyFont="1" applyFill="1" applyBorder="1" applyAlignment="1" applyProtection="1">
      <alignment horizontal="center" vertical="center" wrapText="1"/>
    </xf>
    <xf numFmtId="0" fontId="7" fillId="5" borderId="6" xfId="0" applyFont="1" applyFill="1" applyBorder="1" applyAlignment="1" applyProtection="1">
      <alignment horizontal="center" vertical="center" wrapText="1"/>
    </xf>
    <xf numFmtId="0" fontId="7" fillId="5" borderId="7" xfId="0" applyFont="1" applyFill="1" applyBorder="1" applyAlignment="1" applyProtection="1">
      <alignment horizontal="center" vertical="center" wrapText="1"/>
    </xf>
    <xf numFmtId="0" fontId="7" fillId="5" borderId="9" xfId="0" applyFont="1" applyFill="1" applyBorder="1" applyAlignment="1" applyProtection="1">
      <alignment horizontal="center" vertical="center" wrapText="1"/>
    </xf>
    <xf numFmtId="0" fontId="7" fillId="14" borderId="6" xfId="0" applyFont="1" applyFill="1" applyBorder="1" applyAlignment="1" applyProtection="1">
      <alignment horizontal="center" vertical="center" wrapText="1"/>
    </xf>
    <xf numFmtId="0" fontId="7" fillId="14" borderId="7" xfId="0" applyFont="1" applyFill="1" applyBorder="1" applyAlignment="1" applyProtection="1">
      <alignment horizontal="center" vertical="center" wrapText="1"/>
    </xf>
    <xf numFmtId="0" fontId="7" fillId="14" borderId="9" xfId="0" applyFont="1" applyFill="1" applyBorder="1" applyAlignment="1" applyProtection="1">
      <alignment horizontal="center" vertical="center" wrapText="1"/>
    </xf>
    <xf numFmtId="0" fontId="6" fillId="4" borderId="12" xfId="0" applyFont="1" applyFill="1" applyBorder="1" applyAlignment="1" applyProtection="1">
      <alignment horizontal="center" vertical="center" wrapText="1"/>
    </xf>
    <xf numFmtId="0" fontId="6" fillId="4" borderId="3" xfId="0" applyFont="1" applyFill="1" applyBorder="1" applyAlignment="1" applyProtection="1">
      <alignment horizontal="center" vertical="center" wrapText="1"/>
    </xf>
    <xf numFmtId="0" fontId="6" fillId="4" borderId="4" xfId="0" applyFont="1" applyFill="1" applyBorder="1" applyAlignment="1" applyProtection="1">
      <alignment horizontal="center" vertical="center" wrapText="1"/>
    </xf>
    <xf numFmtId="0" fontId="7" fillId="5" borderId="13" xfId="0" applyFont="1" applyFill="1" applyBorder="1" applyAlignment="1" applyProtection="1">
      <alignment horizontal="center" vertical="center" wrapText="1"/>
    </xf>
    <xf numFmtId="0" fontId="7" fillId="5" borderId="11" xfId="0" applyFont="1" applyFill="1" applyBorder="1" applyAlignment="1" applyProtection="1">
      <alignment horizontal="center" vertical="center" wrapText="1"/>
    </xf>
    <xf numFmtId="0" fontId="7" fillId="5" borderId="2" xfId="0" applyFont="1" applyFill="1" applyBorder="1" applyAlignment="1" applyProtection="1">
      <alignment horizontal="center" vertical="center" wrapText="1"/>
    </xf>
    <xf numFmtId="0" fontId="7" fillId="14" borderId="13" xfId="0" applyFont="1" applyFill="1" applyBorder="1" applyAlignment="1" applyProtection="1">
      <alignment horizontal="center" vertical="center" wrapText="1"/>
    </xf>
    <xf numFmtId="0" fontId="7" fillId="14" borderId="11" xfId="0" applyFont="1" applyFill="1" applyBorder="1" applyAlignment="1" applyProtection="1">
      <alignment horizontal="center" vertical="center" wrapText="1"/>
    </xf>
    <xf numFmtId="0" fontId="7" fillId="14" borderId="2" xfId="0" applyFont="1" applyFill="1" applyBorder="1" applyAlignment="1" applyProtection="1">
      <alignment horizontal="center" vertical="center" wrapText="1"/>
    </xf>
    <xf numFmtId="0" fontId="6" fillId="4" borderId="13" xfId="0" applyFont="1" applyFill="1" applyBorder="1" applyAlignment="1" applyProtection="1">
      <alignment vertical="center" wrapText="1"/>
    </xf>
    <xf numFmtId="0" fontId="6" fillId="4" borderId="11" xfId="0" applyFont="1" applyFill="1" applyBorder="1" applyAlignment="1" applyProtection="1">
      <alignment vertical="center" wrapText="1"/>
    </xf>
    <xf numFmtId="0" fontId="6" fillId="4" borderId="11" xfId="0" applyFont="1" applyFill="1" applyBorder="1" applyAlignment="1" applyProtection="1">
      <alignment horizontal="center" vertical="center" wrapText="1"/>
    </xf>
    <xf numFmtId="0" fontId="6" fillId="4" borderId="14" xfId="0" applyFont="1" applyFill="1" applyBorder="1" applyAlignment="1" applyProtection="1">
      <alignment horizontal="center" vertical="center" wrapText="1"/>
    </xf>
    <xf numFmtId="0" fontId="9" fillId="6" borderId="13" xfId="0" applyFont="1" applyFill="1" applyBorder="1" applyAlignment="1" applyProtection="1">
      <alignment horizontal="center" vertical="center" wrapText="1"/>
    </xf>
    <xf numFmtId="0" fontId="9" fillId="6" borderId="16" xfId="0" applyFont="1" applyFill="1" applyBorder="1" applyAlignment="1" applyProtection="1">
      <alignment horizontal="center" vertical="center" wrapText="1"/>
    </xf>
    <xf numFmtId="0" fontId="5" fillId="7" borderId="13" xfId="0" applyFont="1" applyFill="1" applyBorder="1" applyAlignment="1" applyProtection="1">
      <alignment horizontal="center" vertical="center" wrapText="1"/>
    </xf>
    <xf numFmtId="164" fontId="5" fillId="7" borderId="16" xfId="0" applyNumberFormat="1" applyFont="1" applyFill="1" applyBorder="1" applyAlignment="1" applyProtection="1">
      <alignment horizontal="center" vertical="center" wrapText="1"/>
    </xf>
    <xf numFmtId="0" fontId="5" fillId="7" borderId="11" xfId="0" applyFont="1" applyFill="1" applyBorder="1" applyAlignment="1" applyProtection="1">
      <alignment horizontal="center" vertical="center" wrapText="1"/>
    </xf>
    <xf numFmtId="164" fontId="5" fillId="7" borderId="2" xfId="0" applyNumberFormat="1" applyFont="1" applyFill="1" applyBorder="1" applyAlignment="1" applyProtection="1">
      <alignment horizontal="center" vertical="center" wrapText="1"/>
    </xf>
    <xf numFmtId="0" fontId="8" fillId="0" borderId="0" xfId="0" applyFont="1" applyAlignment="1" applyProtection="1">
      <alignment vertical="center"/>
    </xf>
    <xf numFmtId="0" fontId="10" fillId="2" borderId="16" xfId="0" applyFont="1" applyFill="1" applyBorder="1" applyAlignment="1" applyProtection="1">
      <alignment horizontal="center" vertical="center" wrapText="1"/>
    </xf>
    <xf numFmtId="0" fontId="10" fillId="0" borderId="11" xfId="0" applyFont="1" applyBorder="1" applyAlignment="1" applyProtection="1">
      <alignment horizontal="center" vertical="center" wrapText="1"/>
    </xf>
    <xf numFmtId="0" fontId="10" fillId="8" borderId="11" xfId="0" applyFont="1" applyFill="1" applyBorder="1" applyAlignment="1" applyProtection="1">
      <alignment horizontal="center" vertical="center" wrapText="1"/>
    </xf>
    <xf numFmtId="0" fontId="10" fillId="0" borderId="14" xfId="0" applyFont="1" applyBorder="1" applyAlignment="1" applyProtection="1">
      <alignment horizontal="center" vertical="center" wrapText="1"/>
    </xf>
    <xf numFmtId="0" fontId="3" fillId="12" borderId="13" xfId="0" applyFont="1" applyFill="1" applyBorder="1" applyAlignment="1" applyProtection="1">
      <alignment horizontal="center" vertical="center"/>
    </xf>
    <xf numFmtId="164" fontId="3" fillId="9" borderId="11" xfId="1" applyNumberFormat="1" applyFont="1" applyFill="1" applyBorder="1" applyAlignment="1" applyProtection="1">
      <alignment horizontal="center" vertical="center"/>
    </xf>
    <xf numFmtId="164" fontId="3" fillId="0" borderId="11" xfId="1" applyNumberFormat="1" applyFont="1" applyFill="1" applyBorder="1" applyAlignment="1" applyProtection="1">
      <alignment horizontal="center" vertical="center"/>
    </xf>
    <xf numFmtId="164" fontId="3" fillId="2" borderId="11" xfId="1" applyNumberFormat="1" applyFont="1" applyFill="1" applyBorder="1" applyAlignment="1" applyProtection="1">
      <alignment horizontal="left" vertical="center"/>
    </xf>
    <xf numFmtId="164" fontId="3" fillId="0" borderId="11" xfId="0" applyNumberFormat="1" applyFont="1" applyBorder="1" applyAlignment="1" applyProtection="1">
      <alignment horizontal="center" vertical="center"/>
    </xf>
    <xf numFmtId="0" fontId="0" fillId="0" borderId="0" xfId="0" applyAlignment="1" applyProtection="1">
      <alignment horizontal="center" vertical="center"/>
    </xf>
    <xf numFmtId="0" fontId="10" fillId="0" borderId="14" xfId="0" applyFont="1" applyFill="1" applyBorder="1" applyAlignment="1" applyProtection="1">
      <alignment horizontal="center" vertical="center" wrapText="1"/>
    </xf>
    <xf numFmtId="0" fontId="10" fillId="2" borderId="11" xfId="0" applyFont="1" applyFill="1" applyBorder="1" applyAlignment="1" applyProtection="1">
      <alignment horizontal="center" vertical="center" wrapText="1"/>
    </xf>
    <xf numFmtId="0" fontId="22" fillId="0" borderId="11" xfId="0" applyFont="1" applyBorder="1" applyAlignment="1" applyProtection="1">
      <alignment horizontal="center" vertical="center" wrapText="1"/>
    </xf>
    <xf numFmtId="0" fontId="6" fillId="4" borderId="13" xfId="0" applyFont="1" applyFill="1" applyBorder="1" applyAlignment="1" applyProtection="1">
      <alignment horizontal="center" vertical="center" wrapText="1"/>
    </xf>
    <xf numFmtId="0" fontId="10" fillId="4" borderId="11" xfId="0" applyFont="1" applyFill="1" applyBorder="1" applyAlignment="1" applyProtection="1">
      <alignment vertical="center" wrapText="1"/>
    </xf>
    <xf numFmtId="0" fontId="10" fillId="4" borderId="14" xfId="0" applyFont="1" applyFill="1" applyBorder="1" applyAlignment="1" applyProtection="1">
      <alignment vertical="center" wrapText="1"/>
    </xf>
    <xf numFmtId="0" fontId="3" fillId="9" borderId="13" xfId="0" applyFont="1" applyFill="1" applyBorder="1" applyAlignment="1" applyProtection="1">
      <alignment horizontal="center" vertical="center"/>
    </xf>
    <xf numFmtId="164" fontId="12" fillId="7" borderId="11" xfId="0" applyNumberFormat="1" applyFont="1" applyFill="1" applyBorder="1" applyAlignment="1" applyProtection="1">
      <alignment horizontal="center" vertical="center"/>
    </xf>
    <xf numFmtId="0" fontId="3" fillId="9" borderId="22" xfId="0" applyFont="1" applyFill="1" applyBorder="1" applyAlignment="1" applyProtection="1">
      <alignment horizontal="center" vertical="center"/>
    </xf>
    <xf numFmtId="164" fontId="3" fillId="0" borderId="10" xfId="0" applyNumberFormat="1" applyFont="1" applyBorder="1" applyAlignment="1" applyProtection="1">
      <alignment horizontal="center" vertical="center"/>
    </xf>
    <xf numFmtId="164" fontId="12" fillId="7" borderId="10" xfId="0" applyNumberFormat="1" applyFont="1" applyFill="1" applyBorder="1" applyAlignment="1" applyProtection="1">
      <alignment horizontal="center" vertical="center"/>
    </xf>
    <xf numFmtId="0" fontId="0" fillId="2" borderId="17" xfId="0" applyFill="1" applyBorder="1" applyAlignment="1" applyProtection="1">
      <alignment vertical="center" wrapText="1"/>
    </xf>
    <xf numFmtId="0" fontId="0" fillId="2" borderId="5" xfId="0" applyFill="1" applyBorder="1" applyAlignment="1" applyProtection="1">
      <alignment vertical="center" wrapText="1"/>
    </xf>
    <xf numFmtId="0" fontId="0" fillId="2" borderId="17" xfId="0" applyFill="1" applyBorder="1" applyAlignment="1" applyProtection="1">
      <alignment horizontal="center" vertical="center"/>
    </xf>
    <xf numFmtId="164" fontId="0" fillId="2" borderId="0" xfId="1" applyNumberFormat="1" applyFont="1" applyFill="1" applyBorder="1" applyAlignment="1" applyProtection="1">
      <alignment vertical="center" wrapText="1"/>
    </xf>
    <xf numFmtId="0" fontId="0" fillId="2" borderId="20" xfId="0" applyFill="1" applyBorder="1" applyAlignment="1" applyProtection="1">
      <alignment horizontal="center" vertical="center"/>
    </xf>
    <xf numFmtId="0" fontId="0" fillId="2" borderId="21" xfId="0" applyFill="1" applyBorder="1" applyAlignment="1" applyProtection="1">
      <alignment horizontal="center" vertical="center"/>
    </xf>
    <xf numFmtId="164" fontId="0" fillId="2" borderId="21" xfId="0" applyNumberFormat="1" applyFill="1" applyBorder="1" applyAlignment="1" applyProtection="1">
      <alignment horizontal="center" vertical="center"/>
    </xf>
    <xf numFmtId="164" fontId="0" fillId="2" borderId="21" xfId="1" applyNumberFormat="1" applyFont="1" applyFill="1" applyBorder="1" applyAlignment="1" applyProtection="1">
      <alignment vertical="center" wrapText="1"/>
    </xf>
    <xf numFmtId="164" fontId="0" fillId="2" borderId="1" xfId="1" applyNumberFormat="1" applyFont="1" applyFill="1" applyBorder="1" applyAlignment="1" applyProtection="1">
      <alignment vertical="center" wrapText="1"/>
    </xf>
    <xf numFmtId="0" fontId="0" fillId="2" borderId="0" xfId="0" applyFill="1" applyBorder="1" applyAlignment="1" applyProtection="1">
      <alignment horizontal="center" vertical="center"/>
    </xf>
    <xf numFmtId="164" fontId="0" fillId="2" borderId="5" xfId="1" applyNumberFormat="1" applyFont="1" applyFill="1" applyBorder="1" applyAlignment="1" applyProtection="1">
      <alignment vertical="center" wrapText="1"/>
    </xf>
    <xf numFmtId="164" fontId="0" fillId="2" borderId="0" xfId="0" applyNumberFormat="1" applyFill="1" applyBorder="1" applyAlignment="1" applyProtection="1">
      <alignment horizontal="center" vertical="center"/>
    </xf>
    <xf numFmtId="0" fontId="23" fillId="2" borderId="6" xfId="0" applyFont="1" applyFill="1" applyBorder="1" applyAlignment="1" applyProtection="1">
      <alignment horizontal="left" vertical="center" wrapText="1"/>
    </xf>
    <xf numFmtId="0" fontId="23" fillId="2" borderId="7" xfId="0" applyFont="1" applyFill="1" applyBorder="1" applyAlignment="1" applyProtection="1">
      <alignment horizontal="left" vertical="center" wrapText="1"/>
    </xf>
    <xf numFmtId="0" fontId="23" fillId="2" borderId="8" xfId="0" applyFont="1" applyFill="1" applyBorder="1" applyAlignment="1" applyProtection="1">
      <alignment horizontal="left" vertical="center" wrapText="1"/>
    </xf>
    <xf numFmtId="0" fontId="3" fillId="3" borderId="11" xfId="0" applyFont="1" applyFill="1" applyBorder="1" applyAlignment="1" applyProtection="1">
      <alignment horizontal="center" vertical="center" wrapText="1"/>
    </xf>
    <xf numFmtId="0" fontId="3" fillId="9" borderId="11" xfId="0" applyFont="1" applyFill="1" applyBorder="1" applyAlignment="1" applyProtection="1">
      <alignment horizontal="center" vertical="center"/>
    </xf>
    <xf numFmtId="164" fontId="3" fillId="9" borderId="14" xfId="0" applyNumberFormat="1" applyFont="1" applyFill="1" applyBorder="1" applyAlignment="1" applyProtection="1">
      <alignment horizontal="center" vertical="center"/>
    </xf>
    <xf numFmtId="0" fontId="13" fillId="2" borderId="0" xfId="0" applyFont="1" applyFill="1" applyAlignment="1" applyProtection="1">
      <alignment horizontal="center" vertical="center"/>
    </xf>
    <xf numFmtId="0" fontId="3" fillId="3" borderId="13" xfId="0" applyFont="1" applyFill="1" applyBorder="1" applyAlignment="1" applyProtection="1">
      <alignment horizontal="center" vertical="center" wrapText="1"/>
    </xf>
    <xf numFmtId="164" fontId="3" fillId="9" borderId="11" xfId="0" applyNumberFormat="1" applyFont="1" applyFill="1" applyBorder="1" applyAlignment="1" applyProtection="1">
      <alignment horizontal="center" vertical="center"/>
    </xf>
    <xf numFmtId="0" fontId="12" fillId="2" borderId="0" xfId="0" applyFont="1" applyFill="1" applyBorder="1" applyAlignment="1" applyProtection="1">
      <alignment horizontal="center" vertical="center"/>
    </xf>
    <xf numFmtId="164" fontId="12" fillId="2" borderId="0" xfId="0" applyNumberFormat="1" applyFont="1" applyFill="1" applyBorder="1" applyAlignment="1" applyProtection="1">
      <alignment horizontal="center" vertical="center"/>
    </xf>
    <xf numFmtId="0" fontId="13" fillId="0" borderId="0" xfId="0" applyFont="1" applyAlignment="1" applyProtection="1">
      <alignment horizontal="center" vertical="center"/>
    </xf>
    <xf numFmtId="0" fontId="23" fillId="2" borderId="13" xfId="0" applyFont="1" applyFill="1" applyBorder="1" applyAlignment="1" applyProtection="1">
      <alignment horizontal="left" vertical="center" wrapText="1"/>
    </xf>
    <xf numFmtId="0" fontId="23" fillId="2" borderId="11" xfId="0" applyFont="1" applyFill="1" applyBorder="1" applyAlignment="1" applyProtection="1">
      <alignment horizontal="left" vertical="center" wrapText="1"/>
    </xf>
    <xf numFmtId="0" fontId="23" fillId="2" borderId="14" xfId="0" applyFont="1" applyFill="1" applyBorder="1" applyAlignment="1" applyProtection="1">
      <alignment horizontal="left" vertical="center" wrapText="1"/>
    </xf>
    <xf numFmtId="164" fontId="3" fillId="0" borderId="14" xfId="0" applyNumberFormat="1" applyFont="1" applyBorder="1" applyAlignment="1" applyProtection="1">
      <alignment horizontal="center" vertical="center"/>
    </xf>
    <xf numFmtId="0" fontId="13" fillId="2" borderId="0" xfId="0" applyFont="1" applyFill="1" applyAlignment="1" applyProtection="1">
      <alignment vertical="center"/>
    </xf>
    <xf numFmtId="0" fontId="13" fillId="0" borderId="0" xfId="0" applyFont="1" applyAlignment="1" applyProtection="1">
      <alignment vertical="center"/>
    </xf>
    <xf numFmtId="0" fontId="0" fillId="2" borderId="0" xfId="0" applyFont="1" applyFill="1" applyAlignment="1" applyProtection="1">
      <alignment horizontal="center" vertical="center"/>
    </xf>
    <xf numFmtId="164" fontId="0" fillId="2" borderId="5" xfId="0" applyNumberFormat="1" applyFont="1" applyFill="1" applyBorder="1" applyAlignment="1" applyProtection="1">
      <alignment horizontal="center" vertical="center"/>
    </xf>
    <xf numFmtId="0" fontId="0" fillId="0" borderId="17" xfId="0" applyFont="1" applyBorder="1" applyAlignment="1" applyProtection="1">
      <alignment horizontal="center" vertical="center"/>
    </xf>
    <xf numFmtId="0" fontId="0" fillId="0" borderId="0" xfId="0" applyFont="1" applyBorder="1" applyAlignment="1" applyProtection="1">
      <alignment horizontal="center" vertical="center"/>
    </xf>
    <xf numFmtId="164" fontId="0" fillId="0" borderId="0" xfId="0" applyNumberFormat="1" applyFont="1" applyBorder="1" applyAlignment="1" applyProtection="1">
      <alignment horizontal="center" vertical="center"/>
    </xf>
    <xf numFmtId="0" fontId="13" fillId="2" borderId="0" xfId="0" applyFont="1" applyFill="1" applyBorder="1" applyAlignment="1" applyProtection="1">
      <alignment horizontal="center" vertical="center"/>
    </xf>
    <xf numFmtId="164" fontId="13" fillId="2" borderId="0" xfId="0" applyNumberFormat="1" applyFont="1" applyFill="1" applyBorder="1" applyAlignment="1" applyProtection="1">
      <alignment horizontal="center" vertical="center"/>
    </xf>
    <xf numFmtId="0" fontId="0" fillId="2" borderId="17" xfId="0" applyFont="1" applyFill="1" applyBorder="1" applyAlignment="1" applyProtection="1">
      <alignment horizontal="center" vertical="center"/>
    </xf>
    <xf numFmtId="0" fontId="0" fillId="2" borderId="0" xfId="0" applyFont="1" applyFill="1" applyBorder="1" applyAlignment="1" applyProtection="1">
      <alignment horizontal="center" vertical="center"/>
    </xf>
    <xf numFmtId="164" fontId="0" fillId="2" borderId="0" xfId="0" applyNumberFormat="1" applyFont="1" applyFill="1" applyBorder="1" applyAlignment="1" applyProtection="1">
      <alignment horizontal="center" vertical="center"/>
    </xf>
    <xf numFmtId="164" fontId="13" fillId="2" borderId="5" xfId="0" applyNumberFormat="1" applyFont="1" applyFill="1" applyBorder="1" applyAlignment="1" applyProtection="1">
      <alignment horizontal="center" vertical="center"/>
    </xf>
    <xf numFmtId="0" fontId="0" fillId="0" borderId="0" xfId="0" applyFont="1" applyAlignment="1" applyProtection="1">
      <alignment horizontal="center" vertical="center"/>
    </xf>
    <xf numFmtId="0" fontId="3" fillId="10" borderId="10" xfId="0" applyFont="1" applyFill="1" applyBorder="1" applyAlignment="1" applyProtection="1">
      <alignment horizontal="center" vertical="center" wrapText="1"/>
    </xf>
    <xf numFmtId="0" fontId="3" fillId="10" borderId="13" xfId="0" applyFont="1" applyFill="1" applyBorder="1" applyAlignment="1" applyProtection="1">
      <alignment horizontal="center" vertical="center" wrapText="1"/>
    </xf>
    <xf numFmtId="0" fontId="3" fillId="10" borderId="22" xfId="0" applyFont="1" applyFill="1" applyBorder="1" applyAlignment="1" applyProtection="1">
      <alignment horizontal="center" vertical="center" wrapText="1"/>
    </xf>
    <xf numFmtId="0" fontId="3" fillId="10" borderId="15" xfId="0" applyFont="1" applyFill="1" applyBorder="1" applyAlignment="1" applyProtection="1">
      <alignment horizontal="center" vertical="center" wrapText="1"/>
    </xf>
    <xf numFmtId="6" fontId="24" fillId="0" borderId="19" xfId="0" applyNumberFormat="1" applyFont="1" applyBorder="1" applyAlignment="1" applyProtection="1">
      <alignment vertical="center"/>
    </xf>
    <xf numFmtId="0" fontId="12" fillId="2" borderId="0" xfId="0" applyFont="1" applyFill="1" applyAlignment="1" applyProtection="1">
      <alignment vertical="center"/>
    </xf>
    <xf numFmtId="6" fontId="24" fillId="0" borderId="11" xfId="0" applyNumberFormat="1" applyFont="1" applyBorder="1" applyAlignment="1" applyProtection="1">
      <alignment vertical="center"/>
    </xf>
    <xf numFmtId="6" fontId="25" fillId="2" borderId="0" xfId="0" applyNumberFormat="1" applyFont="1" applyFill="1" applyBorder="1" applyAlignment="1" applyProtection="1">
      <alignment vertical="center"/>
    </xf>
    <xf numFmtId="0" fontId="3" fillId="10" borderId="24" xfId="0" applyFont="1" applyFill="1" applyBorder="1" applyAlignment="1" applyProtection="1">
      <alignment horizontal="center" vertical="center" wrapText="1"/>
    </xf>
    <xf numFmtId="6" fontId="24" fillId="0" borderId="34" xfId="0" applyNumberFormat="1" applyFont="1" applyBorder="1" applyAlignment="1" applyProtection="1">
      <alignment vertical="center"/>
    </xf>
    <xf numFmtId="6" fontId="24" fillId="0" borderId="32" xfId="0" applyNumberFormat="1" applyFont="1" applyBorder="1" applyAlignment="1" applyProtection="1">
      <alignment vertical="center"/>
    </xf>
    <xf numFmtId="0" fontId="12" fillId="0" borderId="0" xfId="0" applyFont="1" applyAlignment="1" applyProtection="1">
      <alignment vertical="center"/>
    </xf>
    <xf numFmtId="164" fontId="0" fillId="2" borderId="0" xfId="1" applyNumberFormat="1" applyFont="1" applyFill="1" applyBorder="1" applyAlignment="1" applyProtection="1">
      <alignment horizontal="center" vertical="center"/>
    </xf>
    <xf numFmtId="164" fontId="0" fillId="2" borderId="5" xfId="0" applyNumberFormat="1" applyFill="1" applyBorder="1" applyAlignment="1" applyProtection="1">
      <alignment horizontal="center" vertical="center"/>
    </xf>
    <xf numFmtId="0" fontId="23" fillId="2" borderId="35" xfId="0" applyFont="1" applyFill="1" applyBorder="1" applyAlignment="1" applyProtection="1">
      <alignment horizontal="left" vertical="center" wrapText="1"/>
    </xf>
    <xf numFmtId="0" fontId="23" fillId="2" borderId="39" xfId="0" applyFont="1" applyFill="1" applyBorder="1" applyAlignment="1" applyProtection="1">
      <alignment horizontal="left" vertical="center" wrapText="1"/>
    </xf>
    <xf numFmtId="0" fontId="23" fillId="2" borderId="40" xfId="0" applyFont="1" applyFill="1" applyBorder="1" applyAlignment="1" applyProtection="1">
      <alignment horizontal="left" vertical="center" wrapText="1"/>
    </xf>
    <xf numFmtId="0" fontId="0" fillId="2" borderId="18" xfId="0" applyFill="1" applyBorder="1" applyAlignment="1" applyProtection="1">
      <alignment horizontal="center" vertical="center"/>
    </xf>
    <xf numFmtId="164" fontId="0" fillId="2" borderId="18" xfId="1" applyNumberFormat="1" applyFont="1" applyFill="1" applyBorder="1" applyAlignment="1" applyProtection="1">
      <alignment horizontal="center" vertical="center"/>
    </xf>
    <xf numFmtId="164" fontId="0" fillId="2" borderId="18" xfId="0" applyNumberFormat="1" applyFill="1" applyBorder="1" applyAlignment="1" applyProtection="1">
      <alignment horizontal="center" vertical="center"/>
    </xf>
    <xf numFmtId="0" fontId="0" fillId="2" borderId="42" xfId="0" applyFill="1" applyBorder="1" applyAlignment="1" applyProtection="1">
      <alignment horizontal="center" vertical="center"/>
    </xf>
    <xf numFmtId="164" fontId="0" fillId="2" borderId="19" xfId="0" applyNumberFormat="1" applyFill="1" applyBorder="1" applyAlignment="1" applyProtection="1">
      <alignment horizontal="center" vertical="center"/>
    </xf>
    <xf numFmtId="0" fontId="12" fillId="3" borderId="24" xfId="0" applyFont="1" applyFill="1" applyBorder="1" applyAlignment="1" applyProtection="1">
      <alignment horizontal="center" vertical="center" wrapText="1"/>
    </xf>
    <xf numFmtId="0" fontId="12" fillId="5" borderId="32" xfId="0" applyFont="1" applyFill="1" applyBorder="1" applyAlignment="1" applyProtection="1">
      <alignment horizontal="center" vertical="center"/>
    </xf>
    <xf numFmtId="0" fontId="12" fillId="5" borderId="15" xfId="0" applyFont="1" applyFill="1" applyBorder="1" applyAlignment="1" applyProtection="1">
      <alignment horizontal="center" vertical="center"/>
    </xf>
    <xf numFmtId="0" fontId="12" fillId="5" borderId="15" xfId="0" applyFont="1" applyFill="1" applyBorder="1" applyAlignment="1" applyProtection="1">
      <alignment horizontal="center" vertical="center"/>
    </xf>
    <xf numFmtId="0" fontId="0" fillId="2" borderId="0" xfId="0" applyFont="1" applyFill="1" applyAlignment="1" applyProtection="1">
      <alignment vertical="center" wrapText="1"/>
    </xf>
    <xf numFmtId="0" fontId="2" fillId="2" borderId="0" xfId="0" applyFont="1" applyFill="1" applyAlignment="1" applyProtection="1">
      <alignment horizontal="center" vertical="center"/>
    </xf>
    <xf numFmtId="164" fontId="2" fillId="2" borderId="0" xfId="0" applyNumberFormat="1" applyFont="1" applyFill="1" applyAlignment="1" applyProtection="1">
      <alignment horizontal="center" vertical="center"/>
    </xf>
    <xf numFmtId="0" fontId="12" fillId="3" borderId="13" xfId="0" applyFont="1" applyFill="1" applyBorder="1" applyAlignment="1" applyProtection="1">
      <alignment horizontal="center" vertical="center" wrapText="1"/>
    </xf>
    <xf numFmtId="164" fontId="12" fillId="0" borderId="11" xfId="0" applyNumberFormat="1" applyFont="1" applyBorder="1" applyAlignment="1" applyProtection="1">
      <alignment vertical="center"/>
    </xf>
    <xf numFmtId="164" fontId="12" fillId="0" borderId="11" xfId="0" applyNumberFormat="1" applyFont="1" applyBorder="1" applyAlignment="1" applyProtection="1">
      <alignment horizontal="center" vertical="center"/>
    </xf>
    <xf numFmtId="164" fontId="0" fillId="2" borderId="0" xfId="0" applyNumberFormat="1" applyFont="1" applyFill="1" applyAlignment="1" applyProtection="1">
      <alignment vertical="center" wrapText="1"/>
    </xf>
    <xf numFmtId="42" fontId="11" fillId="2" borderId="0" xfId="2" applyFont="1" applyFill="1" applyAlignment="1" applyProtection="1">
      <alignment vertical="center"/>
    </xf>
    <xf numFmtId="0" fontId="0" fillId="0" borderId="0" xfId="0" applyAlignment="1" applyProtection="1">
      <alignment vertical="center" wrapText="1"/>
    </xf>
    <xf numFmtId="164" fontId="0" fillId="0" borderId="0" xfId="0" applyNumberFormat="1" applyAlignment="1" applyProtection="1">
      <alignment horizontal="center" vertical="center"/>
    </xf>
    <xf numFmtId="6" fontId="0" fillId="0" borderId="0" xfId="0" applyNumberFormat="1" applyAlignment="1" applyProtection="1">
      <alignment vertical="center" wrapText="1"/>
    </xf>
    <xf numFmtId="0" fontId="0" fillId="2" borderId="0" xfId="0" applyFill="1" applyProtection="1"/>
    <xf numFmtId="164" fontId="0" fillId="2" borderId="0" xfId="1" applyNumberFormat="1" applyFont="1" applyFill="1" applyProtection="1"/>
    <xf numFmtId="0" fontId="0" fillId="0" borderId="0" xfId="0" applyProtection="1"/>
    <xf numFmtId="0" fontId="0" fillId="2" borderId="20" xfId="0" applyFill="1" applyBorder="1" applyProtection="1"/>
    <xf numFmtId="0" fontId="0" fillId="2" borderId="21" xfId="0" applyFill="1" applyBorder="1" applyProtection="1"/>
    <xf numFmtId="164" fontId="0" fillId="2" borderId="21" xfId="1" applyNumberFormat="1" applyFont="1" applyFill="1" applyBorder="1" applyProtection="1"/>
    <xf numFmtId="0" fontId="0" fillId="2" borderId="1" xfId="0" applyFill="1" applyBorder="1" applyProtection="1"/>
    <xf numFmtId="0" fontId="23" fillId="2" borderId="0" xfId="0" applyFont="1" applyFill="1" applyProtection="1"/>
    <xf numFmtId="0" fontId="16" fillId="3" borderId="13" xfId="0" applyFont="1" applyFill="1" applyBorder="1" applyAlignment="1" applyProtection="1">
      <alignment horizontal="center"/>
    </xf>
    <xf numFmtId="0" fontId="16" fillId="3" borderId="11" xfId="0" applyFont="1" applyFill="1" applyBorder="1" applyAlignment="1" applyProtection="1">
      <alignment horizontal="center"/>
    </xf>
    <xf numFmtId="0" fontId="16" fillId="3" borderId="14" xfId="0" applyFont="1" applyFill="1" applyBorder="1" applyAlignment="1" applyProtection="1">
      <alignment horizontal="center"/>
    </xf>
    <xf numFmtId="0" fontId="16" fillId="3" borderId="12" xfId="0" applyFont="1" applyFill="1" applyBorder="1" applyAlignment="1" applyProtection="1">
      <alignment horizontal="center" vertical="center" wrapText="1"/>
    </xf>
    <xf numFmtId="0" fontId="16" fillId="3" borderId="3" xfId="0" applyFont="1" applyFill="1" applyBorder="1" applyAlignment="1" applyProtection="1">
      <alignment horizontal="center" vertical="center" wrapText="1"/>
    </xf>
    <xf numFmtId="0" fontId="16" fillId="3" borderId="4" xfId="0" applyFont="1" applyFill="1" applyBorder="1" applyAlignment="1" applyProtection="1">
      <alignment horizontal="center" vertical="center" wrapText="1"/>
    </xf>
    <xf numFmtId="0" fontId="23" fillId="0" borderId="0" xfId="0" applyFont="1" applyProtection="1"/>
    <xf numFmtId="0" fontId="23" fillId="2" borderId="17" xfId="0" applyFont="1" applyFill="1" applyBorder="1" applyProtection="1"/>
    <xf numFmtId="164" fontId="23" fillId="2" borderId="0" xfId="1" applyNumberFormat="1" applyFont="1" applyFill="1" applyBorder="1" applyProtection="1"/>
    <xf numFmtId="0" fontId="23" fillId="2" borderId="5" xfId="0" applyFont="1" applyFill="1" applyBorder="1" applyProtection="1"/>
    <xf numFmtId="0" fontId="23" fillId="2" borderId="0" xfId="0" applyFont="1" applyFill="1" applyBorder="1" applyAlignment="1" applyProtection="1">
      <alignment horizontal="center"/>
    </xf>
    <xf numFmtId="0" fontId="23" fillId="2" borderId="5" xfId="0" applyFont="1" applyFill="1" applyBorder="1" applyAlignment="1" applyProtection="1">
      <alignment horizontal="center"/>
    </xf>
    <xf numFmtId="0" fontId="15" fillId="9" borderId="12" xfId="0" applyFont="1" applyFill="1" applyBorder="1" applyAlignment="1" applyProtection="1">
      <alignment horizontal="center" vertical="center"/>
    </xf>
    <xf numFmtId="0" fontId="15" fillId="9" borderId="3" xfId="0" applyFont="1" applyFill="1" applyBorder="1" applyAlignment="1" applyProtection="1">
      <alignment horizontal="center" vertical="center"/>
    </xf>
    <xf numFmtId="0" fontId="15" fillId="9" borderId="16" xfId="0" applyFont="1" applyFill="1" applyBorder="1" applyAlignment="1" applyProtection="1">
      <alignment horizontal="center" vertical="center"/>
    </xf>
    <xf numFmtId="0" fontId="15" fillId="7" borderId="11" xfId="0" applyFont="1" applyFill="1" applyBorder="1" applyAlignment="1" applyProtection="1">
      <alignment horizontal="center"/>
    </xf>
    <xf numFmtId="0" fontId="15" fillId="5" borderId="11" xfId="0" applyFont="1" applyFill="1" applyBorder="1" applyAlignment="1" applyProtection="1">
      <alignment horizontal="center"/>
    </xf>
    <xf numFmtId="0" fontId="15" fillId="5" borderId="14" xfId="0" applyFont="1" applyFill="1" applyBorder="1" applyAlignment="1" applyProtection="1">
      <alignment horizontal="center"/>
    </xf>
    <xf numFmtId="0" fontId="16" fillId="2" borderId="0" xfId="0" applyFont="1" applyFill="1" applyAlignment="1" applyProtection="1">
      <alignment horizontal="center"/>
    </xf>
    <xf numFmtId="0" fontId="16" fillId="3" borderId="13" xfId="0" applyFont="1" applyFill="1" applyBorder="1" applyAlignment="1" applyProtection="1">
      <alignment horizontal="center" wrapText="1"/>
    </xf>
    <xf numFmtId="0" fontId="16" fillId="3" borderId="11" xfId="0" applyFont="1" applyFill="1" applyBorder="1" applyAlignment="1" applyProtection="1">
      <alignment horizontal="center" wrapText="1"/>
    </xf>
    <xf numFmtId="0" fontId="16" fillId="3" borderId="14" xfId="0" applyFont="1" applyFill="1" applyBorder="1" applyAlignment="1" applyProtection="1">
      <alignment horizontal="center" wrapText="1"/>
    </xf>
    <xf numFmtId="0" fontId="15" fillId="11" borderId="13" xfId="0" applyFont="1" applyFill="1" applyBorder="1" applyAlignment="1" applyProtection="1">
      <alignment horizontal="center" vertical="center" wrapText="1"/>
    </xf>
    <xf numFmtId="0" fontId="15" fillId="11" borderId="11" xfId="0" applyFont="1" applyFill="1" applyBorder="1" applyAlignment="1" applyProtection="1">
      <alignment horizontal="center" vertical="center" wrapText="1"/>
    </xf>
    <xf numFmtId="0" fontId="15" fillId="11" borderId="2" xfId="0" applyFont="1" applyFill="1" applyBorder="1" applyAlignment="1" applyProtection="1">
      <alignment horizontal="center" vertical="center" wrapText="1"/>
    </xf>
    <xf numFmtId="164" fontId="15" fillId="11" borderId="10" xfId="1" applyNumberFormat="1" applyFont="1" applyFill="1" applyBorder="1" applyAlignment="1" applyProtection="1">
      <alignment horizontal="center" vertical="center" wrapText="1"/>
    </xf>
    <xf numFmtId="0" fontId="15" fillId="7" borderId="16" xfId="0" applyFont="1" applyFill="1" applyBorder="1" applyAlignment="1" applyProtection="1">
      <alignment horizontal="center"/>
    </xf>
    <xf numFmtId="0" fontId="16" fillId="11" borderId="13" xfId="0" applyFont="1" applyFill="1" applyBorder="1" applyAlignment="1" applyProtection="1">
      <alignment horizontal="center" vertical="center" wrapText="1"/>
    </xf>
    <xf numFmtId="0" fontId="16" fillId="11" borderId="11" xfId="0" applyFont="1" applyFill="1" applyBorder="1" applyAlignment="1" applyProtection="1">
      <alignment horizontal="center" vertical="center" wrapText="1"/>
    </xf>
    <xf numFmtId="0" fontId="16" fillId="11" borderId="11" xfId="0" applyFont="1" applyFill="1" applyBorder="1" applyAlignment="1" applyProtection="1">
      <alignment horizontal="center" vertical="center" wrapText="1"/>
    </xf>
    <xf numFmtId="0" fontId="16" fillId="11" borderId="11" xfId="0" applyFont="1" applyFill="1" applyBorder="1" applyAlignment="1" applyProtection="1">
      <alignment horizontal="center" vertical="top" wrapText="1"/>
    </xf>
    <xf numFmtId="0" fontId="16" fillId="9" borderId="10" xfId="0" applyFont="1" applyFill="1" applyBorder="1" applyAlignment="1" applyProtection="1">
      <alignment horizontal="center" vertical="top" wrapText="1"/>
    </xf>
    <xf numFmtId="0" fontId="16" fillId="11" borderId="10" xfId="0" applyFont="1" applyFill="1" applyBorder="1" applyAlignment="1" applyProtection="1">
      <alignment horizontal="center" vertical="top" wrapText="1"/>
    </xf>
    <xf numFmtId="0" fontId="16" fillId="11" borderId="2" xfId="0" applyFont="1" applyFill="1" applyBorder="1" applyAlignment="1" applyProtection="1">
      <alignment horizontal="center" vertical="top" wrapText="1"/>
    </xf>
    <xf numFmtId="164" fontId="15" fillId="11" borderId="15" xfId="1" applyNumberFormat="1" applyFont="1" applyFill="1" applyBorder="1" applyAlignment="1" applyProtection="1">
      <alignment horizontal="center" vertical="center" wrapText="1"/>
    </xf>
    <xf numFmtId="0" fontId="16" fillId="7" borderId="16" xfId="0" applyFont="1" applyFill="1" applyBorder="1" applyAlignment="1" applyProtection="1">
      <alignment horizontal="center" vertical="center" wrapText="1"/>
    </xf>
    <xf numFmtId="0" fontId="16" fillId="7" borderId="11" xfId="0" applyFont="1" applyFill="1" applyBorder="1" applyAlignment="1" applyProtection="1">
      <alignment horizontal="center" vertical="center"/>
    </xf>
    <xf numFmtId="0" fontId="16" fillId="7" borderId="11" xfId="0" applyFont="1" applyFill="1" applyBorder="1" applyAlignment="1" applyProtection="1">
      <alignment horizontal="center" vertical="center" wrapText="1"/>
    </xf>
    <xf numFmtId="0" fontId="16" fillId="5" borderId="11" xfId="0" applyFont="1" applyFill="1" applyBorder="1" applyAlignment="1" applyProtection="1">
      <alignment horizontal="center" vertical="center" wrapText="1"/>
    </xf>
    <xf numFmtId="0" fontId="16" fillId="5" borderId="11" xfId="0" applyFont="1" applyFill="1" applyBorder="1" applyAlignment="1" applyProtection="1">
      <alignment horizontal="center" vertical="center"/>
    </xf>
    <xf numFmtId="0" fontId="16" fillId="5" borderId="14"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3" borderId="13" xfId="0" applyFont="1" applyFill="1" applyBorder="1" applyAlignment="1" applyProtection="1">
      <alignment horizontal="center" vertical="center"/>
    </xf>
    <xf numFmtId="0" fontId="16" fillId="3" borderId="11" xfId="0" applyFont="1" applyFill="1" applyBorder="1" applyAlignment="1" applyProtection="1">
      <alignment horizontal="center" vertical="center" wrapText="1"/>
    </xf>
    <xf numFmtId="0" fontId="16" fillId="3" borderId="14" xfId="0" applyFont="1" applyFill="1" applyBorder="1" applyAlignment="1" applyProtection="1">
      <alignment horizontal="center" vertical="center" wrapText="1"/>
    </xf>
    <xf numFmtId="0" fontId="17" fillId="0" borderId="22" xfId="0" applyFont="1" applyFill="1" applyBorder="1" applyAlignment="1" applyProtection="1">
      <alignment horizontal="center" vertical="center" wrapText="1"/>
    </xf>
    <xf numFmtId="0" fontId="17" fillId="0" borderId="11" xfId="0" applyFont="1" applyFill="1" applyBorder="1" applyAlignment="1" applyProtection="1">
      <alignment horizontal="center" vertical="center" wrapText="1"/>
    </xf>
    <xf numFmtId="0" fontId="18" fillId="0" borderId="10" xfId="0" applyFont="1" applyBorder="1" applyAlignment="1" applyProtection="1">
      <alignment horizontal="center" vertical="center" wrapText="1"/>
    </xf>
    <xf numFmtId="0" fontId="18" fillId="0" borderId="2" xfId="0" applyFont="1" applyBorder="1" applyAlignment="1" applyProtection="1">
      <alignment horizontal="center" vertical="center" wrapText="1"/>
    </xf>
    <xf numFmtId="0" fontId="18" fillId="0" borderId="2" xfId="0" applyFont="1" applyBorder="1" applyAlignment="1" applyProtection="1">
      <alignment horizontal="center" vertical="center" wrapText="1"/>
    </xf>
    <xf numFmtId="0" fontId="20" fillId="2" borderId="11" xfId="0" applyFont="1" applyFill="1" applyBorder="1" applyAlignment="1" applyProtection="1">
      <alignment horizontal="center" vertical="center"/>
    </xf>
    <xf numFmtId="0" fontId="20" fillId="2" borderId="11" xfId="0" applyFont="1" applyFill="1" applyBorder="1" applyAlignment="1" applyProtection="1">
      <alignment horizontal="center" vertical="center" wrapText="1"/>
    </xf>
    <xf numFmtId="0" fontId="17" fillId="0" borderId="11" xfId="0" applyFont="1" applyBorder="1" applyAlignment="1" applyProtection="1">
      <alignment horizontal="center" vertical="center" wrapText="1"/>
    </xf>
    <xf numFmtId="0" fontId="17" fillId="0" borderId="11" xfId="0" applyFont="1" applyBorder="1" applyAlignment="1" applyProtection="1">
      <alignment horizontal="center" vertical="center"/>
    </xf>
    <xf numFmtId="0" fontId="19" fillId="0" borderId="11" xfId="0" applyFont="1" applyBorder="1" applyAlignment="1" applyProtection="1">
      <alignment horizontal="center" vertical="center" wrapText="1"/>
    </xf>
    <xf numFmtId="164" fontId="27" fillId="0" borderId="11" xfId="0" applyNumberFormat="1" applyFont="1" applyBorder="1" applyProtection="1"/>
    <xf numFmtId="164" fontId="27" fillId="0" borderId="11" xfId="1" applyNumberFormat="1" applyFont="1" applyBorder="1" applyProtection="1"/>
    <xf numFmtId="164" fontId="27" fillId="0" borderId="14" xfId="1" applyNumberFormat="1" applyFont="1" applyBorder="1" applyProtection="1"/>
    <xf numFmtId="164" fontId="0" fillId="2" borderId="0" xfId="1" applyNumberFormat="1" applyFont="1" applyFill="1" applyBorder="1" applyProtection="1"/>
    <xf numFmtId="0" fontId="3" fillId="9" borderId="13" xfId="0" applyFont="1" applyFill="1" applyBorder="1" applyAlignment="1" applyProtection="1">
      <alignment horizontal="center" vertical="center" wrapText="1"/>
    </xf>
    <xf numFmtId="164" fontId="3" fillId="9" borderId="11" xfId="0" applyNumberFormat="1" applyFont="1" applyFill="1" applyBorder="1" applyProtection="1"/>
    <xf numFmtId="164" fontId="3" fillId="9" borderId="14" xfId="0" applyNumberFormat="1" applyFont="1" applyFill="1" applyBorder="1" applyProtection="1"/>
    <xf numFmtId="164" fontId="0" fillId="2" borderId="0" xfId="0" applyNumberFormat="1" applyFill="1" applyProtection="1"/>
    <xf numFmtId="0" fontId="17" fillId="0" borderId="23" xfId="0" applyFont="1" applyFill="1" applyBorder="1" applyAlignment="1" applyProtection="1">
      <alignment horizontal="center" vertical="center" wrapText="1"/>
    </xf>
    <xf numFmtId="0" fontId="18" fillId="0" borderId="41" xfId="0" applyFont="1" applyBorder="1" applyAlignment="1" applyProtection="1">
      <alignment horizontal="center" vertical="center" wrapText="1"/>
    </xf>
    <xf numFmtId="0" fontId="18" fillId="0" borderId="15" xfId="0" applyFont="1" applyBorder="1" applyAlignment="1" applyProtection="1">
      <alignment horizontal="center" vertical="center" wrapText="1"/>
    </xf>
    <xf numFmtId="0" fontId="17" fillId="0" borderId="24" xfId="0" applyFont="1" applyFill="1" applyBorder="1" applyAlignment="1" applyProtection="1">
      <alignment horizontal="center" vertical="center" wrapText="1"/>
    </xf>
    <xf numFmtId="0" fontId="18" fillId="0" borderId="11" xfId="0" applyFont="1" applyBorder="1" applyAlignment="1" applyProtection="1">
      <alignment vertical="center" wrapText="1"/>
    </xf>
    <xf numFmtId="0" fontId="17" fillId="0" borderId="13" xfId="0" applyFont="1" applyFill="1" applyBorder="1" applyAlignment="1" applyProtection="1">
      <alignment horizontal="center" vertical="center" wrapText="1"/>
    </xf>
    <xf numFmtId="0" fontId="17" fillId="0" borderId="11" xfId="0" applyFont="1" applyFill="1" applyBorder="1" applyAlignment="1" applyProtection="1">
      <alignment horizontal="center" vertical="center" wrapText="1"/>
    </xf>
    <xf numFmtId="0" fontId="18" fillId="0" borderId="11" xfId="0" applyFont="1" applyBorder="1" applyAlignment="1" applyProtection="1">
      <alignment horizontal="center" vertical="center" wrapText="1"/>
    </xf>
    <xf numFmtId="0" fontId="17" fillId="0" borderId="11" xfId="0" applyFont="1" applyBorder="1" applyAlignment="1" applyProtection="1">
      <alignment horizontal="center" vertical="center" wrapText="1"/>
    </xf>
    <xf numFmtId="0" fontId="3" fillId="9" borderId="13" xfId="0" applyFont="1" applyFill="1" applyBorder="1" applyProtection="1"/>
    <xf numFmtId="0" fontId="17" fillId="0" borderId="12" xfId="0" applyFont="1" applyFill="1" applyBorder="1" applyAlignment="1" applyProtection="1">
      <alignment horizontal="center" vertical="center" wrapText="1"/>
    </xf>
    <xf numFmtId="0" fontId="17" fillId="0" borderId="16" xfId="0" applyFont="1" applyFill="1" applyBorder="1" applyAlignment="1" applyProtection="1">
      <alignment horizontal="center" vertical="center" wrapText="1"/>
    </xf>
    <xf numFmtId="0" fontId="0" fillId="2" borderId="0" xfId="0" applyFill="1" applyAlignment="1" applyProtection="1">
      <alignment wrapText="1"/>
    </xf>
    <xf numFmtId="0" fontId="3" fillId="9" borderId="13" xfId="0" applyFont="1" applyFill="1" applyBorder="1" applyAlignment="1" applyProtection="1">
      <alignment wrapText="1"/>
    </xf>
    <xf numFmtId="0" fontId="14" fillId="2" borderId="11" xfId="0" applyFont="1" applyFill="1" applyBorder="1" applyAlignment="1" applyProtection="1">
      <alignment horizontal="center" vertical="center"/>
    </xf>
    <xf numFmtId="0" fontId="8" fillId="2" borderId="0" xfId="0" applyFont="1" applyFill="1" applyProtection="1"/>
    <xf numFmtId="0" fontId="27" fillId="11" borderId="13" xfId="0" applyFont="1" applyFill="1" applyBorder="1" applyAlignment="1" applyProtection="1">
      <alignment horizontal="center" vertical="center" wrapText="1"/>
    </xf>
    <xf numFmtId="0" fontId="27" fillId="11" borderId="11" xfId="0" applyFont="1" applyFill="1" applyBorder="1" applyAlignment="1" applyProtection="1">
      <alignment horizontal="center" vertical="center" wrapText="1"/>
    </xf>
    <xf numFmtId="0" fontId="27" fillId="11" borderId="11" xfId="0" applyFont="1" applyFill="1" applyBorder="1" applyAlignment="1" applyProtection="1">
      <alignment horizontal="center" vertical="center" wrapText="1"/>
    </xf>
    <xf numFmtId="0" fontId="28" fillId="11" borderId="11" xfId="0" applyFont="1" applyFill="1" applyBorder="1" applyAlignment="1" applyProtection="1">
      <alignment horizontal="center" vertical="center" wrapText="1"/>
    </xf>
    <xf numFmtId="3" fontId="28" fillId="11" borderId="11" xfId="0" applyNumberFormat="1" applyFont="1" applyFill="1" applyBorder="1" applyAlignment="1" applyProtection="1">
      <alignment horizontal="center" vertical="center"/>
    </xf>
    <xf numFmtId="164" fontId="28" fillId="9" borderId="11" xfId="1" applyNumberFormat="1" applyFont="1" applyFill="1" applyBorder="1" applyAlignment="1" applyProtection="1">
      <alignment horizontal="center" vertical="center" wrapText="1"/>
    </xf>
    <xf numFmtId="164" fontId="29" fillId="7" borderId="11" xfId="0" applyNumberFormat="1" applyFont="1" applyFill="1" applyBorder="1" applyProtection="1"/>
    <xf numFmtId="164" fontId="29" fillId="7" borderId="11" xfId="1" applyNumberFormat="1" applyFont="1" applyFill="1" applyBorder="1" applyProtection="1"/>
    <xf numFmtId="164" fontId="29" fillId="5" borderId="11" xfId="0" applyNumberFormat="1" applyFont="1" applyFill="1" applyBorder="1" applyProtection="1"/>
    <xf numFmtId="164" fontId="29" fillId="5" borderId="11" xfId="1" applyNumberFormat="1" applyFont="1" applyFill="1" applyBorder="1" applyProtection="1"/>
    <xf numFmtId="164" fontId="29" fillId="5" borderId="14" xfId="1" applyNumberFormat="1" applyFont="1" applyFill="1" applyBorder="1" applyProtection="1"/>
    <xf numFmtId="164" fontId="5" fillId="2" borderId="0" xfId="1" applyNumberFormat="1" applyFont="1" applyFill="1" applyBorder="1" applyProtection="1"/>
    <xf numFmtId="0" fontId="5" fillId="9" borderId="13" xfId="0" applyFont="1" applyFill="1" applyBorder="1" applyProtection="1"/>
    <xf numFmtId="164" fontId="5" fillId="9" borderId="11" xfId="0" applyNumberFormat="1" applyFont="1" applyFill="1" applyBorder="1" applyProtection="1"/>
    <xf numFmtId="164" fontId="5" fillId="9" borderId="14" xfId="0" applyNumberFormat="1" applyFont="1" applyFill="1" applyBorder="1" applyProtection="1"/>
    <xf numFmtId="0" fontId="8" fillId="0" borderId="0" xfId="0" applyFont="1" applyProtection="1"/>
    <xf numFmtId="0" fontId="0" fillId="2" borderId="17" xfId="0" applyFill="1" applyBorder="1" applyProtection="1"/>
    <xf numFmtId="164" fontId="8" fillId="2" borderId="0" xfId="1" applyNumberFormat="1" applyFont="1" applyFill="1" applyBorder="1" applyProtection="1"/>
    <xf numFmtId="164" fontId="8" fillId="0" borderId="0" xfId="0" applyNumberFormat="1" applyFont="1" applyProtection="1"/>
    <xf numFmtId="0" fontId="8" fillId="0" borderId="5" xfId="0" applyFont="1" applyBorder="1" applyProtection="1"/>
    <xf numFmtId="0" fontId="0" fillId="2" borderId="0" xfId="0" applyFill="1" applyBorder="1" applyProtection="1"/>
    <xf numFmtId="164" fontId="0" fillId="2" borderId="5" xfId="0" applyNumberFormat="1" applyFill="1" applyBorder="1" applyProtection="1"/>
    <xf numFmtId="0" fontId="23" fillId="2" borderId="25" xfId="0" applyFont="1" applyFill="1" applyBorder="1" applyAlignment="1" applyProtection="1">
      <alignment horizontal="left" vertical="center" wrapText="1"/>
    </xf>
    <xf numFmtId="0" fontId="23" fillId="2" borderId="26" xfId="0" applyFont="1" applyFill="1" applyBorder="1" applyAlignment="1" applyProtection="1">
      <alignment horizontal="left" vertical="center"/>
    </xf>
    <xf numFmtId="0" fontId="23" fillId="2" borderId="27" xfId="0" applyFont="1" applyFill="1" applyBorder="1" applyAlignment="1" applyProtection="1">
      <alignment horizontal="left" vertical="center"/>
    </xf>
    <xf numFmtId="164" fontId="5" fillId="3" borderId="11" xfId="0" applyNumberFormat="1" applyFont="1" applyFill="1" applyBorder="1" applyAlignment="1" applyProtection="1">
      <alignment horizontal="center"/>
    </xf>
    <xf numFmtId="164" fontId="5" fillId="13" borderId="11" xfId="0" applyNumberFormat="1" applyFont="1" applyFill="1" applyBorder="1" applyAlignment="1" applyProtection="1">
      <alignment horizontal="center"/>
    </xf>
    <xf numFmtId="164" fontId="5" fillId="13" borderId="14" xfId="0" applyNumberFormat="1" applyFont="1" applyFill="1" applyBorder="1" applyAlignment="1" applyProtection="1">
      <alignment horizontal="center"/>
    </xf>
    <xf numFmtId="164" fontId="5" fillId="2" borderId="0" xfId="0" applyNumberFormat="1" applyFont="1" applyFill="1" applyAlignment="1" applyProtection="1">
      <alignment horizontal="center"/>
    </xf>
    <xf numFmtId="0" fontId="8" fillId="2" borderId="17" xfId="0" applyFont="1" applyFill="1" applyBorder="1" applyProtection="1"/>
    <xf numFmtId="0" fontId="8" fillId="2" borderId="0" xfId="0" applyFont="1" applyFill="1" applyBorder="1" applyProtection="1"/>
    <xf numFmtId="0" fontId="8" fillId="2" borderId="5" xfId="0" applyFont="1" applyFill="1" applyBorder="1" applyProtection="1"/>
    <xf numFmtId="0" fontId="23" fillId="2" borderId="28" xfId="0" applyFont="1" applyFill="1" applyBorder="1" applyAlignment="1" applyProtection="1">
      <alignment horizontal="left" vertical="center"/>
    </xf>
    <xf numFmtId="0" fontId="23" fillId="2" borderId="0" xfId="0" applyFont="1" applyFill="1" applyBorder="1" applyAlignment="1" applyProtection="1">
      <alignment horizontal="left" vertical="center"/>
    </xf>
    <xf numFmtId="0" fontId="23" fillId="2" borderId="29" xfId="0" applyFont="1" applyFill="1" applyBorder="1" applyAlignment="1" applyProtection="1">
      <alignment horizontal="left" vertical="center"/>
    </xf>
    <xf numFmtId="164" fontId="5" fillId="2" borderId="0" xfId="1" applyNumberFormat="1" applyFont="1" applyFill="1" applyBorder="1" applyAlignment="1" applyProtection="1">
      <alignment horizontal="center" vertical="center" wrapText="1"/>
    </xf>
    <xf numFmtId="0" fontId="5" fillId="7" borderId="11" xfId="0" applyFont="1" applyFill="1" applyBorder="1" applyAlignment="1" applyProtection="1">
      <alignment horizontal="center" vertical="center"/>
    </xf>
    <xf numFmtId="0" fontId="5" fillId="5" borderId="11" xfId="0" applyFont="1" applyFill="1" applyBorder="1" applyAlignment="1" applyProtection="1">
      <alignment horizontal="center" vertical="center"/>
    </xf>
    <xf numFmtId="0" fontId="5" fillId="5" borderId="14" xfId="0" applyFont="1" applyFill="1" applyBorder="1" applyAlignment="1" applyProtection="1">
      <alignment horizontal="center" vertical="center"/>
    </xf>
    <xf numFmtId="0" fontId="5" fillId="2" borderId="0" xfId="0" applyFont="1" applyFill="1" applyAlignment="1" applyProtection="1">
      <alignment horizontal="center" vertical="center"/>
    </xf>
    <xf numFmtId="0" fontId="5" fillId="3" borderId="13" xfId="0" applyFont="1" applyFill="1" applyBorder="1" applyAlignment="1" applyProtection="1">
      <alignment horizontal="center" wrapText="1"/>
    </xf>
    <xf numFmtId="0" fontId="5" fillId="5" borderId="16" xfId="0" applyFont="1" applyFill="1" applyBorder="1" applyAlignment="1" applyProtection="1">
      <alignment horizontal="center" vertical="center"/>
    </xf>
    <xf numFmtId="0" fontId="13" fillId="2" borderId="0" xfId="0" applyFont="1" applyFill="1" applyProtection="1"/>
    <xf numFmtId="164" fontId="8" fillId="0" borderId="11" xfId="0" applyNumberFormat="1" applyFont="1" applyBorder="1" applyProtection="1"/>
    <xf numFmtId="164" fontId="8" fillId="0" borderId="14" xfId="0" applyNumberFormat="1" applyFont="1" applyBorder="1" applyProtection="1"/>
    <xf numFmtId="164" fontId="8" fillId="2" borderId="0" xfId="0" applyNumberFormat="1" applyFont="1" applyFill="1" applyProtection="1"/>
    <xf numFmtId="164" fontId="5" fillId="0" borderId="11" xfId="0" applyNumberFormat="1" applyFont="1" applyBorder="1" applyProtection="1"/>
    <xf numFmtId="164" fontId="5" fillId="0" borderId="14" xfId="0" applyNumberFormat="1" applyFont="1" applyBorder="1" applyProtection="1"/>
    <xf numFmtId="0" fontId="13" fillId="0" borderId="0" xfId="0" applyFont="1" applyProtection="1"/>
    <xf numFmtId="164" fontId="13" fillId="0" borderId="0" xfId="0" applyNumberFormat="1" applyFont="1" applyProtection="1"/>
    <xf numFmtId="164" fontId="5" fillId="2" borderId="0" xfId="1" applyNumberFormat="1" applyFont="1" applyFill="1" applyBorder="1" applyAlignment="1" applyProtection="1">
      <alignment horizontal="center" vertical="center" wrapText="1"/>
    </xf>
    <xf numFmtId="164" fontId="8" fillId="0" borderId="5" xfId="0" applyNumberFormat="1" applyFont="1" applyBorder="1" applyProtection="1"/>
    <xf numFmtId="164" fontId="5" fillId="13" borderId="16" xfId="0" applyNumberFormat="1" applyFont="1" applyFill="1" applyBorder="1" applyAlignment="1" applyProtection="1">
      <alignment horizontal="center"/>
    </xf>
    <xf numFmtId="0" fontId="5" fillId="0" borderId="0" xfId="0" applyFont="1" applyFill="1" applyBorder="1" applyAlignment="1" applyProtection="1">
      <alignment horizontal="center" vertical="center" wrapText="1"/>
    </xf>
    <xf numFmtId="0" fontId="5" fillId="9" borderId="11" xfId="0" applyFont="1" applyFill="1" applyBorder="1" applyAlignment="1" applyProtection="1">
      <alignment horizontal="center" vertical="center"/>
    </xf>
    <xf numFmtId="164" fontId="5" fillId="9" borderId="11" xfId="0" applyNumberFormat="1" applyFont="1" applyFill="1" applyBorder="1" applyAlignment="1" applyProtection="1">
      <alignment horizontal="center" vertical="center"/>
    </xf>
    <xf numFmtId="0" fontId="5" fillId="9" borderId="16" xfId="0"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0" fontId="5" fillId="3" borderId="6" xfId="0" applyFont="1" applyFill="1" applyBorder="1" applyAlignment="1" applyProtection="1">
      <alignment horizontal="center" wrapText="1"/>
    </xf>
    <xf numFmtId="0" fontId="5" fillId="9" borderId="7" xfId="0" applyFont="1" applyFill="1" applyBorder="1" applyAlignment="1" applyProtection="1">
      <alignment horizontal="center" vertical="center"/>
    </xf>
    <xf numFmtId="164" fontId="5" fillId="9" borderId="8" xfId="0" applyNumberFormat="1" applyFont="1" applyFill="1" applyBorder="1" applyAlignment="1" applyProtection="1">
      <alignment horizontal="center" vertical="center"/>
    </xf>
    <xf numFmtId="6" fontId="9" fillId="0" borderId="33" xfId="0" applyNumberFormat="1" applyFont="1" applyBorder="1" applyAlignment="1" applyProtection="1">
      <alignment vertical="center"/>
    </xf>
    <xf numFmtId="6" fontId="9" fillId="0" borderId="34" xfId="0" applyNumberFormat="1" applyFont="1" applyBorder="1" applyAlignment="1" applyProtection="1">
      <alignment vertical="center"/>
    </xf>
    <xf numFmtId="6" fontId="9" fillId="0" borderId="32" xfId="0" applyNumberFormat="1" applyFont="1" applyBorder="1" applyAlignment="1" applyProtection="1">
      <alignment vertical="center"/>
    </xf>
    <xf numFmtId="6" fontId="9" fillId="0" borderId="19" xfId="0" applyNumberFormat="1" applyFont="1" applyBorder="1" applyAlignment="1" applyProtection="1">
      <alignment vertical="center"/>
    </xf>
    <xf numFmtId="0" fontId="5" fillId="3" borderId="35" xfId="0" applyFont="1" applyFill="1" applyBorder="1" applyAlignment="1" applyProtection="1">
      <alignment horizontal="center" wrapText="1"/>
    </xf>
    <xf numFmtId="0" fontId="23" fillId="2" borderId="30" xfId="0" applyFont="1" applyFill="1" applyBorder="1" applyAlignment="1" applyProtection="1">
      <alignment horizontal="left" vertical="center"/>
    </xf>
    <xf numFmtId="0" fontId="23" fillId="2" borderId="31" xfId="0" applyFont="1" applyFill="1" applyBorder="1" applyAlignment="1" applyProtection="1">
      <alignment horizontal="left" vertical="center"/>
    </xf>
    <xf numFmtId="0" fontId="23" fillId="2" borderId="32" xfId="0" applyFont="1" applyFill="1" applyBorder="1" applyAlignment="1" applyProtection="1">
      <alignment horizontal="left" vertical="center"/>
    </xf>
    <xf numFmtId="164" fontId="8" fillId="2" borderId="18" xfId="1" applyNumberFormat="1" applyFont="1" applyFill="1" applyBorder="1" applyProtection="1"/>
    <xf numFmtId="44" fontId="0" fillId="2" borderId="0" xfId="0" applyNumberFormat="1" applyFill="1" applyProtection="1"/>
    <xf numFmtId="0" fontId="11" fillId="2" borderId="0" xfId="0" applyFont="1" applyFill="1" applyAlignment="1" applyProtection="1">
      <alignment vertical="center"/>
    </xf>
    <xf numFmtId="0" fontId="0" fillId="0" borderId="0" xfId="0" applyFill="1" applyProtection="1"/>
  </cellXfs>
  <cellStyles count="3">
    <cellStyle name="Moneda" xfId="1" builtinId="4"/>
    <cellStyle name="Moneda [0]" xfId="2" builtinId="7"/>
    <cellStyle name="Normal" xfId="0" builtinId="0"/>
  </cellStyles>
  <dxfs count="0"/>
  <tableStyles count="0" defaultTableStyle="TableStyleMedium2" defaultPivotStyle="PivotStyleLight16"/>
  <colors>
    <mruColors>
      <color rgb="FFF6B6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995715</xdr:colOff>
      <xdr:row>6</xdr:row>
      <xdr:rowOff>797278</xdr:rowOff>
    </xdr:from>
    <xdr:to>
      <xdr:col>12</xdr:col>
      <xdr:colOff>1136827</xdr:colOff>
      <xdr:row>6</xdr:row>
      <xdr:rowOff>1420812</xdr:rowOff>
    </xdr:to>
    <xdr:sp macro="" textlink="">
      <xdr:nvSpPr>
        <xdr:cNvPr id="2" name="Rectángulo 1">
          <a:extLst>
            <a:ext uri="{FF2B5EF4-FFF2-40B4-BE49-F238E27FC236}">
              <a16:creationId xmlns:a16="http://schemas.microsoft.com/office/drawing/2014/main" id="{B5855356-B8E4-49B3-99D3-EF49F1FA2E45}"/>
            </a:ext>
          </a:extLst>
        </xdr:cNvPr>
        <xdr:cNvSpPr/>
      </xdr:nvSpPr>
      <xdr:spPr>
        <a:xfrm>
          <a:off x="6696604" y="1926167"/>
          <a:ext cx="6371167" cy="623534"/>
        </a:xfrm>
        <a:prstGeom prst="rect">
          <a:avLst/>
        </a:prstGeom>
        <a:solidFill>
          <a:schemeClr val="bg1">
            <a:lumMod val="8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900" b="1">
              <a:solidFill>
                <a:sysClr val="windowText" lastClr="000000"/>
              </a:solidFill>
            </a:rPr>
            <a:t> EN</a:t>
          </a:r>
          <a:r>
            <a:rPr lang="es-CO" sz="900" b="1" baseline="0">
              <a:solidFill>
                <a:sysClr val="windowText" lastClr="000000"/>
              </a:solidFill>
            </a:rPr>
            <a:t> </a:t>
          </a:r>
          <a:r>
            <a:rPr lang="es-CO" sz="900" b="1">
              <a:solidFill>
                <a:sysClr val="windowText" lastClr="000000"/>
              </a:solidFill>
            </a:rPr>
            <a:t>LOS COSTOS DEL SERVICIO DEBEN INCLUIR </a:t>
          </a:r>
          <a:r>
            <a:rPr lang="es-CO" sz="900" b="1" baseline="0">
              <a:solidFill>
                <a:sysClr val="windowText" lastClr="000000"/>
              </a:solidFill>
            </a:rPr>
            <a:t>GRABACIÓN DE 10 MESES Y SEGUNDO BACKUP  DE GRABACIÓN DE 10 MESES, CON SUS RESPECTIVOS DISCOS DUROS, INCLUIDO SOFTWARES Y HARDWARES SOLICITADOS Y DEMAS COSTOS DIRECTOS E INDIRECTOS.</a:t>
          </a:r>
          <a:endParaRPr lang="es-CO" sz="900" b="1">
            <a:solidFill>
              <a:sysClr val="windowText" lastClr="000000"/>
            </a:solidFil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12E7C-BCF6-48A1-AE44-A9D4315375BE}">
  <sheetPr>
    <tabColor theme="8" tint="0.59999389629810485"/>
  </sheetPr>
  <dimension ref="A1:PQE54"/>
  <sheetViews>
    <sheetView tabSelected="1" topLeftCell="C2" zoomScale="70" zoomScaleNormal="70" workbookViewId="0">
      <selection activeCell="F10" sqref="F10"/>
    </sheetView>
  </sheetViews>
  <sheetFormatPr baseColWidth="10" defaultColWidth="0" defaultRowHeight="14.5" zeroHeight="1" x14ac:dyDescent="0.35"/>
  <cols>
    <col min="1" max="1" width="22" style="153" customWidth="1"/>
    <col min="2" max="2" width="27.7265625" style="153" customWidth="1"/>
    <col min="3" max="3" width="25.81640625" style="153" customWidth="1"/>
    <col min="4" max="4" width="21.7265625" style="153" customWidth="1"/>
    <col min="5" max="5" width="11.7265625" style="153" customWidth="1"/>
    <col min="6" max="6" width="28.6328125" style="153" customWidth="1"/>
    <col min="7" max="7" width="15" style="65" customWidth="1"/>
    <col min="8" max="8" width="22.1796875" style="65" customWidth="1"/>
    <col min="9" max="9" width="21.1796875" style="65" customWidth="1"/>
    <col min="10" max="10" width="20.6328125" style="154" customWidth="1"/>
    <col min="11" max="11" width="18" style="65" customWidth="1"/>
    <col min="12" max="12" width="19.1796875" style="154" customWidth="1"/>
    <col min="13" max="13" width="14.26953125" style="23" customWidth="1"/>
    <col min="14" max="14" width="26.6328125" style="23" customWidth="1"/>
    <col min="15" max="15" width="23" style="23" customWidth="1"/>
    <col min="16" max="16" width="18.90625" style="23" customWidth="1"/>
    <col min="17" max="17" width="16.08984375" style="23" customWidth="1"/>
    <col min="18" max="18" width="20.54296875" style="23" customWidth="1"/>
    <col min="19" max="19" width="15.7265625" style="23" customWidth="1"/>
    <col min="20" max="20" width="27.08984375" style="23" customWidth="1"/>
    <col min="21" max="21" width="22.08984375" style="23" customWidth="1"/>
    <col min="22" max="22" width="20.453125" style="23" customWidth="1"/>
    <col min="23" max="23" width="17.7265625" style="23" customWidth="1"/>
    <col min="24" max="24" width="21.453125" style="23" customWidth="1"/>
    <col min="25" max="25" width="14.453125" style="23" customWidth="1"/>
    <col min="26" max="26" width="28.26953125" style="23" customWidth="1"/>
    <col min="27" max="27" width="22.1796875" style="23" customWidth="1"/>
    <col min="28" max="28" width="18.90625" style="23" customWidth="1"/>
    <col min="29" max="29" width="16.08984375" style="23" customWidth="1"/>
    <col min="30" max="30" width="20.54296875" style="23" customWidth="1"/>
    <col min="31" max="4588" width="11.453125" style="23" hidden="1" customWidth="1"/>
    <col min="4589" max="4589" width="13" style="23" hidden="1" customWidth="1"/>
    <col min="4590" max="4590" width="11.453125" style="23" hidden="1" customWidth="1"/>
    <col min="4591" max="4591" width="0" style="23" hidden="1" customWidth="1"/>
    <col min="4592" max="16384" width="0" style="23" hidden="1"/>
  </cols>
  <sheetData>
    <row r="1" spans="1:30 11263:11263" ht="15" hidden="1" thickBot="1" x14ac:dyDescent="0.4">
      <c r="A1" s="19"/>
      <c r="B1" s="19"/>
      <c r="C1" s="19"/>
      <c r="D1" s="19"/>
      <c r="E1" s="19"/>
      <c r="F1" s="19"/>
      <c r="G1" s="20"/>
      <c r="H1" s="20"/>
      <c r="I1" s="20"/>
      <c r="J1" s="21"/>
      <c r="K1" s="20"/>
      <c r="L1" s="21"/>
      <c r="M1" s="22"/>
      <c r="N1" s="22"/>
      <c r="O1" s="22"/>
      <c r="P1" s="22"/>
      <c r="Q1" s="22"/>
      <c r="R1" s="22"/>
      <c r="S1" s="22"/>
      <c r="T1" s="22"/>
      <c r="U1" s="22"/>
      <c r="V1" s="22"/>
      <c r="PQE1" s="23">
        <v>1</v>
      </c>
    </row>
    <row r="2" spans="1:30 11263:11263" ht="30.75" customHeight="1" thickBot="1" x14ac:dyDescent="0.4">
      <c r="A2" s="24" t="s">
        <v>157</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6"/>
    </row>
    <row r="3" spans="1:30 11263:11263" ht="15" hidden="1" thickBot="1" x14ac:dyDescent="0.4">
      <c r="A3" s="19"/>
      <c r="B3" s="19"/>
      <c r="C3" s="19"/>
      <c r="D3" s="19"/>
      <c r="E3" s="19"/>
      <c r="F3" s="19"/>
      <c r="G3" s="20"/>
      <c r="H3" s="20"/>
      <c r="I3" s="20"/>
      <c r="J3" s="21"/>
      <c r="K3" s="20"/>
      <c r="L3" s="21"/>
      <c r="M3" s="22"/>
      <c r="N3" s="22"/>
      <c r="O3" s="22"/>
      <c r="P3" s="22"/>
      <c r="Q3" s="22"/>
      <c r="R3" s="22"/>
      <c r="S3" s="22"/>
      <c r="T3" s="22"/>
      <c r="U3" s="22"/>
      <c r="V3" s="22"/>
      <c r="W3" s="22"/>
      <c r="X3" s="22"/>
      <c r="Y3" s="22"/>
      <c r="Z3" s="22"/>
      <c r="AA3" s="22"/>
      <c r="AB3" s="22"/>
      <c r="AC3" s="22"/>
      <c r="AD3" s="22"/>
    </row>
    <row r="4" spans="1:30 11263:11263" ht="16.5" customHeight="1" x14ac:dyDescent="0.35">
      <c r="A4" s="27" t="s">
        <v>0</v>
      </c>
      <c r="B4" s="28"/>
      <c r="C4" s="28"/>
      <c r="D4" s="28"/>
      <c r="E4" s="28"/>
      <c r="F4" s="29"/>
      <c r="G4" s="30" t="s">
        <v>161</v>
      </c>
      <c r="H4" s="31"/>
      <c r="I4" s="31"/>
      <c r="J4" s="31"/>
      <c r="K4" s="31"/>
      <c r="L4" s="32"/>
      <c r="M4" s="33" t="s">
        <v>135</v>
      </c>
      <c r="N4" s="34"/>
      <c r="O4" s="34"/>
      <c r="P4" s="34"/>
      <c r="Q4" s="34"/>
      <c r="R4" s="35"/>
      <c r="S4" s="30" t="s">
        <v>138</v>
      </c>
      <c r="T4" s="31"/>
      <c r="U4" s="31"/>
      <c r="V4" s="31"/>
      <c r="W4" s="31"/>
      <c r="X4" s="32"/>
      <c r="Y4" s="33" t="s">
        <v>174</v>
      </c>
      <c r="Z4" s="34"/>
      <c r="AA4" s="34"/>
      <c r="AB4" s="34"/>
      <c r="AC4" s="34"/>
      <c r="AD4" s="35"/>
    </row>
    <row r="5" spans="1:30 11263:11263" ht="15" customHeight="1" x14ac:dyDescent="0.35">
      <c r="A5" s="36" t="s">
        <v>1</v>
      </c>
      <c r="B5" s="37"/>
      <c r="C5" s="37"/>
      <c r="D5" s="37"/>
      <c r="E5" s="37"/>
      <c r="F5" s="38"/>
      <c r="G5" s="39" t="s">
        <v>2</v>
      </c>
      <c r="H5" s="40"/>
      <c r="I5" s="40"/>
      <c r="J5" s="40"/>
      <c r="K5" s="40"/>
      <c r="L5" s="41"/>
      <c r="M5" s="42" t="s">
        <v>2</v>
      </c>
      <c r="N5" s="43"/>
      <c r="O5" s="43"/>
      <c r="P5" s="43"/>
      <c r="Q5" s="43"/>
      <c r="R5" s="44"/>
      <c r="S5" s="39" t="s">
        <v>2</v>
      </c>
      <c r="T5" s="40"/>
      <c r="U5" s="40"/>
      <c r="V5" s="40"/>
      <c r="W5" s="40"/>
      <c r="X5" s="41"/>
      <c r="Y5" s="42" t="s">
        <v>2</v>
      </c>
      <c r="Z5" s="43"/>
      <c r="AA5" s="43"/>
      <c r="AB5" s="43"/>
      <c r="AC5" s="43"/>
      <c r="AD5" s="44"/>
    </row>
    <row r="6" spans="1:30 11263:11263" s="55" customFormat="1" ht="103" customHeight="1" x14ac:dyDescent="0.35">
      <c r="A6" s="45" t="s">
        <v>3</v>
      </c>
      <c r="B6" s="46" t="s">
        <v>4</v>
      </c>
      <c r="C6" s="46" t="s">
        <v>5</v>
      </c>
      <c r="D6" s="46" t="s">
        <v>6</v>
      </c>
      <c r="E6" s="47" t="s">
        <v>7</v>
      </c>
      <c r="F6" s="48" t="s">
        <v>8</v>
      </c>
      <c r="G6" s="49" t="s">
        <v>162</v>
      </c>
      <c r="H6" s="50" t="s">
        <v>182</v>
      </c>
      <c r="I6" s="51" t="s">
        <v>183</v>
      </c>
      <c r="J6" s="52" t="s">
        <v>184</v>
      </c>
      <c r="K6" s="53" t="s">
        <v>47</v>
      </c>
      <c r="L6" s="54" t="s">
        <v>45</v>
      </c>
      <c r="M6" s="49" t="s">
        <v>162</v>
      </c>
      <c r="N6" s="50" t="s">
        <v>187</v>
      </c>
      <c r="O6" s="51" t="s">
        <v>185</v>
      </c>
      <c r="P6" s="52" t="s">
        <v>186</v>
      </c>
      <c r="Q6" s="53" t="s">
        <v>47</v>
      </c>
      <c r="R6" s="54" t="s">
        <v>126</v>
      </c>
      <c r="S6" s="49" t="s">
        <v>162</v>
      </c>
      <c r="T6" s="50" t="s">
        <v>188</v>
      </c>
      <c r="U6" s="51" t="s">
        <v>189</v>
      </c>
      <c r="V6" s="52" t="s">
        <v>190</v>
      </c>
      <c r="W6" s="53" t="s">
        <v>38</v>
      </c>
      <c r="X6" s="54" t="s">
        <v>128</v>
      </c>
      <c r="Y6" s="49" t="s">
        <v>162</v>
      </c>
      <c r="Z6" s="50" t="s">
        <v>191</v>
      </c>
      <c r="AA6" s="51" t="s">
        <v>192</v>
      </c>
      <c r="AB6" s="52" t="s">
        <v>193</v>
      </c>
      <c r="AC6" s="53" t="s">
        <v>38</v>
      </c>
      <c r="AD6" s="54" t="s">
        <v>129</v>
      </c>
    </row>
    <row r="7" spans="1:30 11263:11263" s="65" customFormat="1" ht="36.5" customHeight="1" x14ac:dyDescent="0.35">
      <c r="A7" s="56" t="s">
        <v>9</v>
      </c>
      <c r="B7" s="57" t="s">
        <v>10</v>
      </c>
      <c r="C7" s="57" t="s">
        <v>11</v>
      </c>
      <c r="D7" s="58" t="s">
        <v>12</v>
      </c>
      <c r="E7" s="57">
        <v>1</v>
      </c>
      <c r="F7" s="59" t="s">
        <v>167</v>
      </c>
      <c r="G7" s="60">
        <v>3</v>
      </c>
      <c r="H7" s="2"/>
      <c r="I7" s="62">
        <f>+H7*G7</f>
        <v>0</v>
      </c>
      <c r="J7" s="63">
        <f>+((I7/30)*22)+I7*9</f>
        <v>0</v>
      </c>
      <c r="K7" s="62">
        <f>+J7*10%*19%</f>
        <v>0</v>
      </c>
      <c r="L7" s="64">
        <f>+J7+K7</f>
        <v>0</v>
      </c>
      <c r="M7" s="60">
        <v>3</v>
      </c>
      <c r="N7" s="61">
        <f t="shared" ref="N7:N25" si="0">+H7*1.05</f>
        <v>0</v>
      </c>
      <c r="O7" s="62">
        <f>+N7*M7</f>
        <v>0</v>
      </c>
      <c r="P7" s="63">
        <f>+O7*12</f>
        <v>0</v>
      </c>
      <c r="Q7" s="64">
        <f>+P7*10%*19%</f>
        <v>0</v>
      </c>
      <c r="R7" s="64">
        <f>+P7+Q7</f>
        <v>0</v>
      </c>
      <c r="S7" s="60">
        <v>3</v>
      </c>
      <c r="T7" s="61">
        <f>+N7*1.05</f>
        <v>0</v>
      </c>
      <c r="U7" s="62">
        <f>+T7*S7</f>
        <v>0</v>
      </c>
      <c r="V7" s="63">
        <f>+U7*12</f>
        <v>0</v>
      </c>
      <c r="W7" s="64">
        <f>+V7*10%*19%</f>
        <v>0</v>
      </c>
      <c r="X7" s="64">
        <f>+V7+W7</f>
        <v>0</v>
      </c>
      <c r="Y7" s="60">
        <v>3</v>
      </c>
      <c r="Z7" s="61">
        <f t="shared" ref="Z7:Z25" si="1">+T7*1.05</f>
        <v>0</v>
      </c>
      <c r="AA7" s="62">
        <f>+Z7*Y7</f>
        <v>0</v>
      </c>
      <c r="AB7" s="63">
        <f>+((AA7/30)*3)+AA7*2</f>
        <v>0</v>
      </c>
      <c r="AC7" s="64">
        <f>+AB7*10%*19%</f>
        <v>0</v>
      </c>
      <c r="AD7" s="64">
        <f>+AB7+AC7</f>
        <v>0</v>
      </c>
    </row>
    <row r="8" spans="1:30 11263:11263" ht="36.5" customHeight="1" x14ac:dyDescent="0.35">
      <c r="A8" s="56" t="s">
        <v>9</v>
      </c>
      <c r="B8" s="57" t="s">
        <v>10</v>
      </c>
      <c r="C8" s="57" t="s">
        <v>13</v>
      </c>
      <c r="D8" s="58" t="s">
        <v>12</v>
      </c>
      <c r="E8" s="57">
        <v>1</v>
      </c>
      <c r="F8" s="59" t="s">
        <v>168</v>
      </c>
      <c r="G8" s="60">
        <v>3</v>
      </c>
      <c r="H8" s="2"/>
      <c r="I8" s="62">
        <f t="shared" ref="I8:I25" si="2">+H8*G8</f>
        <v>0</v>
      </c>
      <c r="J8" s="63">
        <f t="shared" ref="J8:J25" si="3">+((I8/30)*22)+I8*9</f>
        <v>0</v>
      </c>
      <c r="K8" s="62">
        <f t="shared" ref="K8:K25" si="4">+J8*10%*19%</f>
        <v>0</v>
      </c>
      <c r="L8" s="64">
        <f t="shared" ref="L8:L25" si="5">+J8+K8</f>
        <v>0</v>
      </c>
      <c r="M8" s="60">
        <v>3</v>
      </c>
      <c r="N8" s="61">
        <f t="shared" si="0"/>
        <v>0</v>
      </c>
      <c r="O8" s="62">
        <f t="shared" ref="O8:O25" si="6">+N8*M8</f>
        <v>0</v>
      </c>
      <c r="P8" s="63">
        <f t="shared" ref="P8:P25" si="7">+O8*12</f>
        <v>0</v>
      </c>
      <c r="Q8" s="64">
        <f t="shared" ref="Q8:Q25" si="8">+P8*10%*19%</f>
        <v>0</v>
      </c>
      <c r="R8" s="64">
        <f t="shared" ref="R8:R25" si="9">+P8+Q8</f>
        <v>0</v>
      </c>
      <c r="S8" s="60">
        <v>3</v>
      </c>
      <c r="T8" s="61">
        <f t="shared" ref="T8:T25" si="10">+N8*1.05</f>
        <v>0</v>
      </c>
      <c r="U8" s="62">
        <f t="shared" ref="U8:U25" si="11">+T8*S8</f>
        <v>0</v>
      </c>
      <c r="V8" s="63">
        <f t="shared" ref="V8:V25" si="12">+U8*12</f>
        <v>0</v>
      </c>
      <c r="W8" s="64">
        <f t="shared" ref="W8:W25" si="13">+V8*10%*19%</f>
        <v>0</v>
      </c>
      <c r="X8" s="64">
        <f t="shared" ref="X8:X25" si="14">+V8+W8</f>
        <v>0</v>
      </c>
      <c r="Y8" s="60">
        <v>3</v>
      </c>
      <c r="Z8" s="61">
        <f t="shared" si="1"/>
        <v>0</v>
      </c>
      <c r="AA8" s="62">
        <f t="shared" ref="AA8:AA25" si="15">+Z8*Y8</f>
        <v>0</v>
      </c>
      <c r="AB8" s="63">
        <f t="shared" ref="AB8:AB25" si="16">+((AA8/30)*3)+AA8*2</f>
        <v>0</v>
      </c>
      <c r="AC8" s="64">
        <f t="shared" ref="AC8:AC25" si="17">+AB8*10%*19%</f>
        <v>0</v>
      </c>
      <c r="AD8" s="64">
        <f t="shared" ref="AD8:AD25" si="18">+AB8+AC8</f>
        <v>0</v>
      </c>
    </row>
    <row r="9" spans="1:30 11263:11263" ht="36.5" customHeight="1" x14ac:dyDescent="0.35">
      <c r="A9" s="56" t="s">
        <v>9</v>
      </c>
      <c r="B9" s="57" t="s">
        <v>10</v>
      </c>
      <c r="C9" s="57" t="s">
        <v>13</v>
      </c>
      <c r="D9" s="58" t="s">
        <v>159</v>
      </c>
      <c r="E9" s="57">
        <v>1</v>
      </c>
      <c r="F9" s="66" t="s">
        <v>169</v>
      </c>
      <c r="G9" s="60">
        <v>1</v>
      </c>
      <c r="H9" s="2"/>
      <c r="I9" s="62">
        <f t="shared" si="2"/>
        <v>0</v>
      </c>
      <c r="J9" s="63">
        <f t="shared" si="3"/>
        <v>0</v>
      </c>
      <c r="K9" s="62">
        <f t="shared" si="4"/>
        <v>0</v>
      </c>
      <c r="L9" s="64">
        <f t="shared" si="5"/>
        <v>0</v>
      </c>
      <c r="M9" s="60">
        <v>1</v>
      </c>
      <c r="N9" s="61">
        <f t="shared" si="0"/>
        <v>0</v>
      </c>
      <c r="O9" s="62">
        <f t="shared" si="6"/>
        <v>0</v>
      </c>
      <c r="P9" s="63">
        <f t="shared" si="7"/>
        <v>0</v>
      </c>
      <c r="Q9" s="64">
        <f t="shared" si="8"/>
        <v>0</v>
      </c>
      <c r="R9" s="64">
        <f t="shared" si="9"/>
        <v>0</v>
      </c>
      <c r="S9" s="60">
        <v>1</v>
      </c>
      <c r="T9" s="61">
        <f t="shared" si="10"/>
        <v>0</v>
      </c>
      <c r="U9" s="62">
        <f t="shared" si="11"/>
        <v>0</v>
      </c>
      <c r="V9" s="63">
        <f t="shared" si="12"/>
        <v>0</v>
      </c>
      <c r="W9" s="64">
        <f t="shared" si="13"/>
        <v>0</v>
      </c>
      <c r="X9" s="64">
        <f t="shared" si="14"/>
        <v>0</v>
      </c>
      <c r="Y9" s="60">
        <v>1</v>
      </c>
      <c r="Z9" s="61">
        <f t="shared" si="1"/>
        <v>0</v>
      </c>
      <c r="AA9" s="62">
        <f t="shared" si="15"/>
        <v>0</v>
      </c>
      <c r="AB9" s="63">
        <f t="shared" si="16"/>
        <v>0</v>
      </c>
      <c r="AC9" s="64">
        <f t="shared" si="17"/>
        <v>0</v>
      </c>
      <c r="AD9" s="64">
        <f t="shared" si="18"/>
        <v>0</v>
      </c>
    </row>
    <row r="10" spans="1:30 11263:11263" ht="59.5" customHeight="1" x14ac:dyDescent="0.35">
      <c r="A10" s="56" t="s">
        <v>15</v>
      </c>
      <c r="B10" s="57" t="s">
        <v>10</v>
      </c>
      <c r="C10" s="57" t="s">
        <v>14</v>
      </c>
      <c r="D10" s="58" t="s">
        <v>12</v>
      </c>
      <c r="E10" s="57">
        <v>1</v>
      </c>
      <c r="F10" s="59" t="s">
        <v>170</v>
      </c>
      <c r="G10" s="60">
        <v>3</v>
      </c>
      <c r="H10" s="2"/>
      <c r="I10" s="62">
        <f t="shared" si="2"/>
        <v>0</v>
      </c>
      <c r="J10" s="63">
        <f t="shared" si="3"/>
        <v>0</v>
      </c>
      <c r="K10" s="62">
        <f t="shared" si="4"/>
        <v>0</v>
      </c>
      <c r="L10" s="64">
        <f t="shared" si="5"/>
        <v>0</v>
      </c>
      <c r="M10" s="60">
        <v>3</v>
      </c>
      <c r="N10" s="61">
        <f t="shared" si="0"/>
        <v>0</v>
      </c>
      <c r="O10" s="62">
        <f t="shared" si="6"/>
        <v>0</v>
      </c>
      <c r="P10" s="63">
        <f t="shared" si="7"/>
        <v>0</v>
      </c>
      <c r="Q10" s="64">
        <f t="shared" si="8"/>
        <v>0</v>
      </c>
      <c r="R10" s="64">
        <f t="shared" si="9"/>
        <v>0</v>
      </c>
      <c r="S10" s="60">
        <v>3</v>
      </c>
      <c r="T10" s="61">
        <f t="shared" si="10"/>
        <v>0</v>
      </c>
      <c r="U10" s="62">
        <f t="shared" si="11"/>
        <v>0</v>
      </c>
      <c r="V10" s="63">
        <f t="shared" si="12"/>
        <v>0</v>
      </c>
      <c r="W10" s="64">
        <f t="shared" si="13"/>
        <v>0</v>
      </c>
      <c r="X10" s="64">
        <f t="shared" si="14"/>
        <v>0</v>
      </c>
      <c r="Y10" s="60">
        <v>3</v>
      </c>
      <c r="Z10" s="61">
        <f t="shared" si="1"/>
        <v>0</v>
      </c>
      <c r="AA10" s="62">
        <f t="shared" si="15"/>
        <v>0</v>
      </c>
      <c r="AB10" s="63">
        <f t="shared" si="16"/>
        <v>0</v>
      </c>
      <c r="AC10" s="64">
        <f t="shared" si="17"/>
        <v>0</v>
      </c>
      <c r="AD10" s="64">
        <f t="shared" si="18"/>
        <v>0</v>
      </c>
    </row>
    <row r="11" spans="1:30 11263:11263" ht="36.5" customHeight="1" x14ac:dyDescent="0.35">
      <c r="A11" s="56" t="s">
        <v>146</v>
      </c>
      <c r="B11" s="57" t="s">
        <v>10</v>
      </c>
      <c r="C11" s="67" t="s">
        <v>17</v>
      </c>
      <c r="D11" s="58" t="s">
        <v>160</v>
      </c>
      <c r="E11" s="57">
        <v>1</v>
      </c>
      <c r="F11" s="59" t="s">
        <v>168</v>
      </c>
      <c r="G11" s="60">
        <v>1</v>
      </c>
      <c r="H11" s="2"/>
      <c r="I11" s="62">
        <f t="shared" ref="I11" si="19">+H11*G11</f>
        <v>0</v>
      </c>
      <c r="J11" s="63">
        <f t="shared" ref="J11" si="20">+((I11/30)*22)+I11*9</f>
        <v>0</v>
      </c>
      <c r="K11" s="62">
        <f t="shared" si="4"/>
        <v>0</v>
      </c>
      <c r="L11" s="64">
        <f t="shared" si="5"/>
        <v>0</v>
      </c>
      <c r="M11" s="60">
        <v>1</v>
      </c>
      <c r="N11" s="61">
        <f t="shared" si="0"/>
        <v>0</v>
      </c>
      <c r="O11" s="62">
        <f t="shared" si="6"/>
        <v>0</v>
      </c>
      <c r="P11" s="63">
        <f t="shared" si="7"/>
        <v>0</v>
      </c>
      <c r="Q11" s="64">
        <f t="shared" si="8"/>
        <v>0</v>
      </c>
      <c r="R11" s="64">
        <f t="shared" si="9"/>
        <v>0</v>
      </c>
      <c r="S11" s="60">
        <v>1</v>
      </c>
      <c r="T11" s="61">
        <f t="shared" si="10"/>
        <v>0</v>
      </c>
      <c r="U11" s="62">
        <f t="shared" si="11"/>
        <v>0</v>
      </c>
      <c r="V11" s="63">
        <f t="shared" si="12"/>
        <v>0</v>
      </c>
      <c r="W11" s="64">
        <f t="shared" si="13"/>
        <v>0</v>
      </c>
      <c r="X11" s="64">
        <f t="shared" si="14"/>
        <v>0</v>
      </c>
      <c r="Y11" s="60">
        <v>1</v>
      </c>
      <c r="Z11" s="61">
        <f t="shared" si="1"/>
        <v>0</v>
      </c>
      <c r="AA11" s="62">
        <f t="shared" si="15"/>
        <v>0</v>
      </c>
      <c r="AB11" s="63">
        <f t="shared" si="16"/>
        <v>0</v>
      </c>
      <c r="AC11" s="64">
        <f t="shared" si="17"/>
        <v>0</v>
      </c>
      <c r="AD11" s="64">
        <f t="shared" si="18"/>
        <v>0</v>
      </c>
    </row>
    <row r="12" spans="1:30 11263:11263" ht="36.5" customHeight="1" x14ac:dyDescent="0.35">
      <c r="A12" s="56" t="s">
        <v>16</v>
      </c>
      <c r="B12" s="57" t="s">
        <v>10</v>
      </c>
      <c r="C12" s="57" t="s">
        <v>17</v>
      </c>
      <c r="D12" s="58" t="s">
        <v>160</v>
      </c>
      <c r="E12" s="57">
        <v>1</v>
      </c>
      <c r="F12" s="59" t="s">
        <v>168</v>
      </c>
      <c r="G12" s="60">
        <v>1</v>
      </c>
      <c r="H12" s="2"/>
      <c r="I12" s="62">
        <f t="shared" si="2"/>
        <v>0</v>
      </c>
      <c r="J12" s="63">
        <f t="shared" si="3"/>
        <v>0</v>
      </c>
      <c r="K12" s="62">
        <f t="shared" si="4"/>
        <v>0</v>
      </c>
      <c r="L12" s="64">
        <f t="shared" si="5"/>
        <v>0</v>
      </c>
      <c r="M12" s="60">
        <v>1</v>
      </c>
      <c r="N12" s="61">
        <f t="shared" si="0"/>
        <v>0</v>
      </c>
      <c r="O12" s="62">
        <f t="shared" si="6"/>
        <v>0</v>
      </c>
      <c r="P12" s="63">
        <f t="shared" si="7"/>
        <v>0</v>
      </c>
      <c r="Q12" s="64">
        <f t="shared" si="8"/>
        <v>0</v>
      </c>
      <c r="R12" s="64">
        <f t="shared" si="9"/>
        <v>0</v>
      </c>
      <c r="S12" s="60">
        <v>1</v>
      </c>
      <c r="T12" s="61">
        <f t="shared" si="10"/>
        <v>0</v>
      </c>
      <c r="U12" s="62">
        <f t="shared" si="11"/>
        <v>0</v>
      </c>
      <c r="V12" s="63">
        <f t="shared" si="12"/>
        <v>0</v>
      </c>
      <c r="W12" s="64">
        <f t="shared" si="13"/>
        <v>0</v>
      </c>
      <c r="X12" s="64">
        <f t="shared" si="14"/>
        <v>0</v>
      </c>
      <c r="Y12" s="60">
        <v>1</v>
      </c>
      <c r="Z12" s="61">
        <f t="shared" si="1"/>
        <v>0</v>
      </c>
      <c r="AA12" s="62">
        <f t="shared" si="15"/>
        <v>0</v>
      </c>
      <c r="AB12" s="63">
        <f t="shared" si="16"/>
        <v>0</v>
      </c>
      <c r="AC12" s="64">
        <f t="shared" si="17"/>
        <v>0</v>
      </c>
      <c r="AD12" s="64">
        <f t="shared" si="18"/>
        <v>0</v>
      </c>
    </row>
    <row r="13" spans="1:30 11263:11263" ht="36.5" customHeight="1" x14ac:dyDescent="0.35">
      <c r="A13" s="56" t="s">
        <v>16</v>
      </c>
      <c r="B13" s="57" t="s">
        <v>10</v>
      </c>
      <c r="C13" s="57" t="s">
        <v>17</v>
      </c>
      <c r="D13" s="58" t="s">
        <v>160</v>
      </c>
      <c r="E13" s="57">
        <v>1</v>
      </c>
      <c r="F13" s="59" t="s">
        <v>168</v>
      </c>
      <c r="G13" s="60">
        <v>1</v>
      </c>
      <c r="H13" s="2"/>
      <c r="I13" s="62">
        <f t="shared" si="2"/>
        <v>0</v>
      </c>
      <c r="J13" s="63">
        <f t="shared" si="3"/>
        <v>0</v>
      </c>
      <c r="K13" s="62">
        <f t="shared" si="4"/>
        <v>0</v>
      </c>
      <c r="L13" s="64">
        <f t="shared" si="5"/>
        <v>0</v>
      </c>
      <c r="M13" s="60">
        <v>1</v>
      </c>
      <c r="N13" s="61">
        <f t="shared" si="0"/>
        <v>0</v>
      </c>
      <c r="O13" s="62">
        <f t="shared" si="6"/>
        <v>0</v>
      </c>
      <c r="P13" s="63">
        <f t="shared" si="7"/>
        <v>0</v>
      </c>
      <c r="Q13" s="64">
        <f t="shared" si="8"/>
        <v>0</v>
      </c>
      <c r="R13" s="64">
        <f t="shared" si="9"/>
        <v>0</v>
      </c>
      <c r="S13" s="60">
        <v>1</v>
      </c>
      <c r="T13" s="61">
        <f t="shared" si="10"/>
        <v>0</v>
      </c>
      <c r="U13" s="62">
        <f t="shared" si="11"/>
        <v>0</v>
      </c>
      <c r="V13" s="63">
        <f t="shared" si="12"/>
        <v>0</v>
      </c>
      <c r="W13" s="64">
        <f t="shared" si="13"/>
        <v>0</v>
      </c>
      <c r="X13" s="64">
        <f t="shared" si="14"/>
        <v>0</v>
      </c>
      <c r="Y13" s="60">
        <v>1</v>
      </c>
      <c r="Z13" s="61">
        <f t="shared" si="1"/>
        <v>0</v>
      </c>
      <c r="AA13" s="62">
        <f t="shared" si="15"/>
        <v>0</v>
      </c>
      <c r="AB13" s="63">
        <f t="shared" si="16"/>
        <v>0</v>
      </c>
      <c r="AC13" s="64">
        <f t="shared" si="17"/>
        <v>0</v>
      </c>
      <c r="AD13" s="64">
        <f t="shared" si="18"/>
        <v>0</v>
      </c>
    </row>
    <row r="14" spans="1:30 11263:11263" ht="47" customHeight="1" x14ac:dyDescent="0.35">
      <c r="A14" s="56" t="s">
        <v>18</v>
      </c>
      <c r="B14" s="57" t="s">
        <v>10</v>
      </c>
      <c r="C14" s="57" t="s">
        <v>14</v>
      </c>
      <c r="D14" s="57" t="s">
        <v>12</v>
      </c>
      <c r="E14" s="57">
        <v>1</v>
      </c>
      <c r="F14" s="59" t="s">
        <v>171</v>
      </c>
      <c r="G14" s="60">
        <v>3</v>
      </c>
      <c r="H14" s="2"/>
      <c r="I14" s="62">
        <f t="shared" si="2"/>
        <v>0</v>
      </c>
      <c r="J14" s="63">
        <f t="shared" si="3"/>
        <v>0</v>
      </c>
      <c r="K14" s="62">
        <f t="shared" si="4"/>
        <v>0</v>
      </c>
      <c r="L14" s="64">
        <f t="shared" si="5"/>
        <v>0</v>
      </c>
      <c r="M14" s="60">
        <v>3</v>
      </c>
      <c r="N14" s="61">
        <f t="shared" si="0"/>
        <v>0</v>
      </c>
      <c r="O14" s="62">
        <f t="shared" si="6"/>
        <v>0</v>
      </c>
      <c r="P14" s="63">
        <f t="shared" si="7"/>
        <v>0</v>
      </c>
      <c r="Q14" s="64">
        <f t="shared" si="8"/>
        <v>0</v>
      </c>
      <c r="R14" s="64">
        <f t="shared" si="9"/>
        <v>0</v>
      </c>
      <c r="S14" s="60">
        <v>3</v>
      </c>
      <c r="T14" s="61">
        <f t="shared" si="10"/>
        <v>0</v>
      </c>
      <c r="U14" s="62">
        <f t="shared" si="11"/>
        <v>0</v>
      </c>
      <c r="V14" s="63">
        <f t="shared" si="12"/>
        <v>0</v>
      </c>
      <c r="W14" s="64">
        <f t="shared" si="13"/>
        <v>0</v>
      </c>
      <c r="X14" s="64">
        <f t="shared" si="14"/>
        <v>0</v>
      </c>
      <c r="Y14" s="60">
        <v>3</v>
      </c>
      <c r="Z14" s="61">
        <f t="shared" si="1"/>
        <v>0</v>
      </c>
      <c r="AA14" s="62">
        <f t="shared" si="15"/>
        <v>0</v>
      </c>
      <c r="AB14" s="63">
        <f t="shared" si="16"/>
        <v>0</v>
      </c>
      <c r="AC14" s="64">
        <f t="shared" si="17"/>
        <v>0</v>
      </c>
      <c r="AD14" s="64">
        <f t="shared" si="18"/>
        <v>0</v>
      </c>
    </row>
    <row r="15" spans="1:30 11263:11263" ht="57" customHeight="1" x14ac:dyDescent="0.35">
      <c r="A15" s="56" t="s">
        <v>145</v>
      </c>
      <c r="B15" s="57" t="s">
        <v>10</v>
      </c>
      <c r="C15" s="67" t="s">
        <v>14</v>
      </c>
      <c r="D15" s="58" t="s">
        <v>160</v>
      </c>
      <c r="E15" s="57">
        <v>1</v>
      </c>
      <c r="F15" s="59" t="s">
        <v>172</v>
      </c>
      <c r="G15" s="60">
        <v>1</v>
      </c>
      <c r="H15" s="2"/>
      <c r="I15" s="62">
        <f t="shared" si="2"/>
        <v>0</v>
      </c>
      <c r="J15" s="63">
        <f t="shared" si="3"/>
        <v>0</v>
      </c>
      <c r="K15" s="62">
        <f t="shared" si="4"/>
        <v>0</v>
      </c>
      <c r="L15" s="64">
        <f t="shared" si="5"/>
        <v>0</v>
      </c>
      <c r="M15" s="60">
        <v>1</v>
      </c>
      <c r="N15" s="61">
        <f t="shared" si="0"/>
        <v>0</v>
      </c>
      <c r="O15" s="62">
        <f t="shared" si="6"/>
        <v>0</v>
      </c>
      <c r="P15" s="63">
        <f t="shared" si="7"/>
        <v>0</v>
      </c>
      <c r="Q15" s="64">
        <f t="shared" si="8"/>
        <v>0</v>
      </c>
      <c r="R15" s="64">
        <f t="shared" si="9"/>
        <v>0</v>
      </c>
      <c r="S15" s="60">
        <v>1</v>
      </c>
      <c r="T15" s="61">
        <f t="shared" si="10"/>
        <v>0</v>
      </c>
      <c r="U15" s="62">
        <f t="shared" si="11"/>
        <v>0</v>
      </c>
      <c r="V15" s="63">
        <f t="shared" si="12"/>
        <v>0</v>
      </c>
      <c r="W15" s="64">
        <f t="shared" si="13"/>
        <v>0</v>
      </c>
      <c r="X15" s="64">
        <f t="shared" si="14"/>
        <v>0</v>
      </c>
      <c r="Y15" s="60">
        <v>1</v>
      </c>
      <c r="Z15" s="61">
        <f t="shared" si="1"/>
        <v>0</v>
      </c>
      <c r="AA15" s="62">
        <f t="shared" si="15"/>
        <v>0</v>
      </c>
      <c r="AB15" s="63">
        <f t="shared" si="16"/>
        <v>0</v>
      </c>
      <c r="AC15" s="64">
        <f t="shared" si="17"/>
        <v>0</v>
      </c>
      <c r="AD15" s="64">
        <f t="shared" si="18"/>
        <v>0</v>
      </c>
    </row>
    <row r="16" spans="1:30 11263:11263" ht="49" customHeight="1" x14ac:dyDescent="0.35">
      <c r="A16" s="56" t="s">
        <v>19</v>
      </c>
      <c r="B16" s="57" t="s">
        <v>20</v>
      </c>
      <c r="C16" s="57" t="s">
        <v>14</v>
      </c>
      <c r="D16" s="58" t="s">
        <v>160</v>
      </c>
      <c r="E16" s="57">
        <v>1</v>
      </c>
      <c r="F16" s="59" t="s">
        <v>172</v>
      </c>
      <c r="G16" s="60">
        <v>1</v>
      </c>
      <c r="H16" s="2"/>
      <c r="I16" s="62">
        <f t="shared" si="2"/>
        <v>0</v>
      </c>
      <c r="J16" s="63">
        <f t="shared" si="3"/>
        <v>0</v>
      </c>
      <c r="K16" s="62">
        <f t="shared" si="4"/>
        <v>0</v>
      </c>
      <c r="L16" s="64">
        <f t="shared" si="5"/>
        <v>0</v>
      </c>
      <c r="M16" s="60">
        <v>1</v>
      </c>
      <c r="N16" s="61">
        <f t="shared" si="0"/>
        <v>0</v>
      </c>
      <c r="O16" s="62">
        <f t="shared" si="6"/>
        <v>0</v>
      </c>
      <c r="P16" s="63">
        <f t="shared" si="7"/>
        <v>0</v>
      </c>
      <c r="Q16" s="64">
        <f t="shared" si="8"/>
        <v>0</v>
      </c>
      <c r="R16" s="64">
        <f t="shared" si="9"/>
        <v>0</v>
      </c>
      <c r="S16" s="60">
        <v>1</v>
      </c>
      <c r="T16" s="61">
        <f t="shared" si="10"/>
        <v>0</v>
      </c>
      <c r="U16" s="62">
        <f t="shared" si="11"/>
        <v>0</v>
      </c>
      <c r="V16" s="63">
        <f t="shared" si="12"/>
        <v>0</v>
      </c>
      <c r="W16" s="64">
        <f t="shared" si="13"/>
        <v>0</v>
      </c>
      <c r="X16" s="64">
        <f t="shared" si="14"/>
        <v>0</v>
      </c>
      <c r="Y16" s="60">
        <v>1</v>
      </c>
      <c r="Z16" s="61">
        <f t="shared" si="1"/>
        <v>0</v>
      </c>
      <c r="AA16" s="62">
        <f t="shared" si="15"/>
        <v>0</v>
      </c>
      <c r="AB16" s="63">
        <f t="shared" si="16"/>
        <v>0</v>
      </c>
      <c r="AC16" s="64">
        <f t="shared" si="17"/>
        <v>0</v>
      </c>
      <c r="AD16" s="64">
        <f t="shared" si="18"/>
        <v>0</v>
      </c>
    </row>
    <row r="17" spans="1:30" ht="36.5" customHeight="1" x14ac:dyDescent="0.35">
      <c r="A17" s="56" t="s">
        <v>21</v>
      </c>
      <c r="B17" s="57" t="s">
        <v>22</v>
      </c>
      <c r="C17" s="67" t="s">
        <v>121</v>
      </c>
      <c r="D17" s="58" t="s">
        <v>160</v>
      </c>
      <c r="E17" s="57">
        <v>1</v>
      </c>
      <c r="F17" s="59" t="s">
        <v>168</v>
      </c>
      <c r="G17" s="60">
        <v>1</v>
      </c>
      <c r="H17" s="2"/>
      <c r="I17" s="62">
        <f t="shared" si="2"/>
        <v>0</v>
      </c>
      <c r="J17" s="63">
        <f t="shared" si="3"/>
        <v>0</v>
      </c>
      <c r="K17" s="62">
        <f t="shared" si="4"/>
        <v>0</v>
      </c>
      <c r="L17" s="64">
        <f t="shared" si="5"/>
        <v>0</v>
      </c>
      <c r="M17" s="60">
        <v>1</v>
      </c>
      <c r="N17" s="61">
        <f t="shared" si="0"/>
        <v>0</v>
      </c>
      <c r="O17" s="62">
        <f t="shared" si="6"/>
        <v>0</v>
      </c>
      <c r="P17" s="63">
        <f t="shared" si="7"/>
        <v>0</v>
      </c>
      <c r="Q17" s="64">
        <f t="shared" si="8"/>
        <v>0</v>
      </c>
      <c r="R17" s="64">
        <f t="shared" si="9"/>
        <v>0</v>
      </c>
      <c r="S17" s="60">
        <v>1</v>
      </c>
      <c r="T17" s="61">
        <f t="shared" si="10"/>
        <v>0</v>
      </c>
      <c r="U17" s="62">
        <f t="shared" si="11"/>
        <v>0</v>
      </c>
      <c r="V17" s="63">
        <f t="shared" si="12"/>
        <v>0</v>
      </c>
      <c r="W17" s="64">
        <f t="shared" si="13"/>
        <v>0</v>
      </c>
      <c r="X17" s="64">
        <f t="shared" si="14"/>
        <v>0</v>
      </c>
      <c r="Y17" s="60">
        <v>1</v>
      </c>
      <c r="Z17" s="61">
        <f t="shared" si="1"/>
        <v>0</v>
      </c>
      <c r="AA17" s="62">
        <f t="shared" si="15"/>
        <v>0</v>
      </c>
      <c r="AB17" s="63">
        <f t="shared" si="16"/>
        <v>0</v>
      </c>
      <c r="AC17" s="64">
        <f t="shared" si="17"/>
        <v>0</v>
      </c>
      <c r="AD17" s="64">
        <f t="shared" si="18"/>
        <v>0</v>
      </c>
    </row>
    <row r="18" spans="1:30" ht="36.5" customHeight="1" x14ac:dyDescent="0.35">
      <c r="A18" s="56" t="s">
        <v>23</v>
      </c>
      <c r="B18" s="57" t="s">
        <v>24</v>
      </c>
      <c r="C18" s="57" t="s">
        <v>14</v>
      </c>
      <c r="D18" s="58" t="s">
        <v>160</v>
      </c>
      <c r="E18" s="57">
        <v>1</v>
      </c>
      <c r="F18" s="59" t="s">
        <v>172</v>
      </c>
      <c r="G18" s="60">
        <v>1</v>
      </c>
      <c r="H18" s="2"/>
      <c r="I18" s="62">
        <f t="shared" si="2"/>
        <v>0</v>
      </c>
      <c r="J18" s="63">
        <f t="shared" si="3"/>
        <v>0</v>
      </c>
      <c r="K18" s="62">
        <f t="shared" si="4"/>
        <v>0</v>
      </c>
      <c r="L18" s="64">
        <f t="shared" si="5"/>
        <v>0</v>
      </c>
      <c r="M18" s="60">
        <v>1</v>
      </c>
      <c r="N18" s="61">
        <f t="shared" si="0"/>
        <v>0</v>
      </c>
      <c r="O18" s="62">
        <f t="shared" si="6"/>
        <v>0</v>
      </c>
      <c r="P18" s="63">
        <f t="shared" si="7"/>
        <v>0</v>
      </c>
      <c r="Q18" s="64">
        <f t="shared" si="8"/>
        <v>0</v>
      </c>
      <c r="R18" s="64">
        <f t="shared" si="9"/>
        <v>0</v>
      </c>
      <c r="S18" s="60">
        <v>1</v>
      </c>
      <c r="T18" s="61">
        <f t="shared" si="10"/>
        <v>0</v>
      </c>
      <c r="U18" s="62">
        <f t="shared" si="11"/>
        <v>0</v>
      </c>
      <c r="V18" s="63">
        <f t="shared" si="12"/>
        <v>0</v>
      </c>
      <c r="W18" s="64">
        <f t="shared" si="13"/>
        <v>0</v>
      </c>
      <c r="X18" s="64">
        <f t="shared" si="14"/>
        <v>0</v>
      </c>
      <c r="Y18" s="60">
        <v>1</v>
      </c>
      <c r="Z18" s="61">
        <f t="shared" si="1"/>
        <v>0</v>
      </c>
      <c r="AA18" s="62">
        <f t="shared" si="15"/>
        <v>0</v>
      </c>
      <c r="AB18" s="63">
        <f t="shared" si="16"/>
        <v>0</v>
      </c>
      <c r="AC18" s="64">
        <f t="shared" si="17"/>
        <v>0</v>
      </c>
      <c r="AD18" s="64">
        <f t="shared" si="18"/>
        <v>0</v>
      </c>
    </row>
    <row r="19" spans="1:30" ht="36.5" customHeight="1" x14ac:dyDescent="0.35">
      <c r="A19" s="56" t="s">
        <v>25</v>
      </c>
      <c r="B19" s="57" t="s">
        <v>26</v>
      </c>
      <c r="C19" s="57" t="s">
        <v>14</v>
      </c>
      <c r="D19" s="58" t="s">
        <v>160</v>
      </c>
      <c r="E19" s="57">
        <v>1</v>
      </c>
      <c r="F19" s="59" t="s">
        <v>172</v>
      </c>
      <c r="G19" s="60">
        <v>1</v>
      </c>
      <c r="H19" s="2"/>
      <c r="I19" s="62">
        <f t="shared" si="2"/>
        <v>0</v>
      </c>
      <c r="J19" s="63">
        <f t="shared" si="3"/>
        <v>0</v>
      </c>
      <c r="K19" s="62">
        <f t="shared" si="4"/>
        <v>0</v>
      </c>
      <c r="L19" s="64">
        <f t="shared" si="5"/>
        <v>0</v>
      </c>
      <c r="M19" s="60">
        <v>1</v>
      </c>
      <c r="N19" s="61">
        <f t="shared" si="0"/>
        <v>0</v>
      </c>
      <c r="O19" s="62">
        <f t="shared" si="6"/>
        <v>0</v>
      </c>
      <c r="P19" s="63">
        <f t="shared" si="7"/>
        <v>0</v>
      </c>
      <c r="Q19" s="64">
        <f t="shared" si="8"/>
        <v>0</v>
      </c>
      <c r="R19" s="64">
        <f t="shared" si="9"/>
        <v>0</v>
      </c>
      <c r="S19" s="60">
        <v>1</v>
      </c>
      <c r="T19" s="61">
        <f t="shared" si="10"/>
        <v>0</v>
      </c>
      <c r="U19" s="62">
        <f t="shared" si="11"/>
        <v>0</v>
      </c>
      <c r="V19" s="63">
        <f t="shared" si="12"/>
        <v>0</v>
      </c>
      <c r="W19" s="64">
        <f t="shared" si="13"/>
        <v>0</v>
      </c>
      <c r="X19" s="64">
        <f t="shared" si="14"/>
        <v>0</v>
      </c>
      <c r="Y19" s="60">
        <v>1</v>
      </c>
      <c r="Z19" s="61">
        <f t="shared" si="1"/>
        <v>0</v>
      </c>
      <c r="AA19" s="62">
        <f t="shared" si="15"/>
        <v>0</v>
      </c>
      <c r="AB19" s="63">
        <f t="shared" si="16"/>
        <v>0</v>
      </c>
      <c r="AC19" s="64">
        <f t="shared" si="17"/>
        <v>0</v>
      </c>
      <c r="AD19" s="64">
        <f t="shared" si="18"/>
        <v>0</v>
      </c>
    </row>
    <row r="20" spans="1:30" ht="36.5" customHeight="1" x14ac:dyDescent="0.35">
      <c r="A20" s="56" t="s">
        <v>27</v>
      </c>
      <c r="B20" s="57" t="s">
        <v>28</v>
      </c>
      <c r="C20" s="57" t="s">
        <v>14</v>
      </c>
      <c r="D20" s="58" t="s">
        <v>160</v>
      </c>
      <c r="E20" s="57">
        <v>1</v>
      </c>
      <c r="F20" s="59" t="s">
        <v>172</v>
      </c>
      <c r="G20" s="60">
        <v>1</v>
      </c>
      <c r="H20" s="2"/>
      <c r="I20" s="62">
        <f t="shared" si="2"/>
        <v>0</v>
      </c>
      <c r="J20" s="63">
        <f t="shared" si="3"/>
        <v>0</v>
      </c>
      <c r="K20" s="62">
        <f t="shared" si="4"/>
        <v>0</v>
      </c>
      <c r="L20" s="64">
        <f t="shared" si="5"/>
        <v>0</v>
      </c>
      <c r="M20" s="60">
        <v>1</v>
      </c>
      <c r="N20" s="61">
        <f t="shared" si="0"/>
        <v>0</v>
      </c>
      <c r="O20" s="62">
        <f t="shared" si="6"/>
        <v>0</v>
      </c>
      <c r="P20" s="63">
        <f t="shared" si="7"/>
        <v>0</v>
      </c>
      <c r="Q20" s="64">
        <f t="shared" si="8"/>
        <v>0</v>
      </c>
      <c r="R20" s="64">
        <f t="shared" si="9"/>
        <v>0</v>
      </c>
      <c r="S20" s="60">
        <v>1</v>
      </c>
      <c r="T20" s="61">
        <f t="shared" si="10"/>
        <v>0</v>
      </c>
      <c r="U20" s="62">
        <f t="shared" si="11"/>
        <v>0</v>
      </c>
      <c r="V20" s="63">
        <f t="shared" si="12"/>
        <v>0</v>
      </c>
      <c r="W20" s="64">
        <f t="shared" si="13"/>
        <v>0</v>
      </c>
      <c r="X20" s="64">
        <f t="shared" si="14"/>
        <v>0</v>
      </c>
      <c r="Y20" s="60">
        <v>1</v>
      </c>
      <c r="Z20" s="61">
        <f t="shared" si="1"/>
        <v>0</v>
      </c>
      <c r="AA20" s="62">
        <f t="shared" si="15"/>
        <v>0</v>
      </c>
      <c r="AB20" s="63">
        <f t="shared" si="16"/>
        <v>0</v>
      </c>
      <c r="AC20" s="64">
        <f t="shared" si="17"/>
        <v>0</v>
      </c>
      <c r="AD20" s="64">
        <f t="shared" si="18"/>
        <v>0</v>
      </c>
    </row>
    <row r="21" spans="1:30" ht="36.5" customHeight="1" x14ac:dyDescent="0.35">
      <c r="A21" s="56" t="s">
        <v>29</v>
      </c>
      <c r="B21" s="57" t="s">
        <v>30</v>
      </c>
      <c r="C21" s="57" t="s">
        <v>14</v>
      </c>
      <c r="D21" s="58" t="s">
        <v>160</v>
      </c>
      <c r="E21" s="57">
        <v>1</v>
      </c>
      <c r="F21" s="59" t="s">
        <v>173</v>
      </c>
      <c r="G21" s="60">
        <v>1</v>
      </c>
      <c r="H21" s="2"/>
      <c r="I21" s="62">
        <f t="shared" si="2"/>
        <v>0</v>
      </c>
      <c r="J21" s="63">
        <f t="shared" si="3"/>
        <v>0</v>
      </c>
      <c r="K21" s="62">
        <f t="shared" si="4"/>
        <v>0</v>
      </c>
      <c r="L21" s="64">
        <f t="shared" si="5"/>
        <v>0</v>
      </c>
      <c r="M21" s="60">
        <v>1</v>
      </c>
      <c r="N21" s="61">
        <f t="shared" si="0"/>
        <v>0</v>
      </c>
      <c r="O21" s="62">
        <f t="shared" si="6"/>
        <v>0</v>
      </c>
      <c r="P21" s="63">
        <f t="shared" si="7"/>
        <v>0</v>
      </c>
      <c r="Q21" s="64">
        <f t="shared" si="8"/>
        <v>0</v>
      </c>
      <c r="R21" s="64">
        <f t="shared" si="9"/>
        <v>0</v>
      </c>
      <c r="S21" s="60">
        <v>1</v>
      </c>
      <c r="T21" s="61">
        <f t="shared" si="10"/>
        <v>0</v>
      </c>
      <c r="U21" s="62">
        <f t="shared" si="11"/>
        <v>0</v>
      </c>
      <c r="V21" s="63">
        <f t="shared" si="12"/>
        <v>0</v>
      </c>
      <c r="W21" s="64">
        <f t="shared" si="13"/>
        <v>0</v>
      </c>
      <c r="X21" s="64">
        <f t="shared" si="14"/>
        <v>0</v>
      </c>
      <c r="Y21" s="60">
        <v>1</v>
      </c>
      <c r="Z21" s="61">
        <f t="shared" si="1"/>
        <v>0</v>
      </c>
      <c r="AA21" s="62">
        <f t="shared" si="15"/>
        <v>0</v>
      </c>
      <c r="AB21" s="63">
        <f t="shared" si="16"/>
        <v>0</v>
      </c>
      <c r="AC21" s="64">
        <f t="shared" si="17"/>
        <v>0</v>
      </c>
      <c r="AD21" s="64">
        <f t="shared" si="18"/>
        <v>0</v>
      </c>
    </row>
    <row r="22" spans="1:30" ht="36.5" customHeight="1" x14ac:dyDescent="0.35">
      <c r="A22" s="56" t="s">
        <v>31</v>
      </c>
      <c r="B22" s="57" t="s">
        <v>32</v>
      </c>
      <c r="C22" s="57" t="s">
        <v>14</v>
      </c>
      <c r="D22" s="58" t="s">
        <v>160</v>
      </c>
      <c r="E22" s="57">
        <v>1</v>
      </c>
      <c r="F22" s="59" t="s">
        <v>172</v>
      </c>
      <c r="G22" s="60">
        <v>1</v>
      </c>
      <c r="H22" s="2"/>
      <c r="I22" s="62">
        <f t="shared" si="2"/>
        <v>0</v>
      </c>
      <c r="J22" s="63">
        <f t="shared" si="3"/>
        <v>0</v>
      </c>
      <c r="K22" s="62">
        <f t="shared" si="4"/>
        <v>0</v>
      </c>
      <c r="L22" s="64">
        <f t="shared" si="5"/>
        <v>0</v>
      </c>
      <c r="M22" s="60">
        <v>1</v>
      </c>
      <c r="N22" s="61">
        <f t="shared" si="0"/>
        <v>0</v>
      </c>
      <c r="O22" s="62">
        <f t="shared" si="6"/>
        <v>0</v>
      </c>
      <c r="P22" s="63">
        <f t="shared" si="7"/>
        <v>0</v>
      </c>
      <c r="Q22" s="64">
        <f t="shared" si="8"/>
        <v>0</v>
      </c>
      <c r="R22" s="64">
        <f t="shared" si="9"/>
        <v>0</v>
      </c>
      <c r="S22" s="60">
        <v>1</v>
      </c>
      <c r="T22" s="61">
        <f t="shared" si="10"/>
        <v>0</v>
      </c>
      <c r="U22" s="62">
        <f t="shared" si="11"/>
        <v>0</v>
      </c>
      <c r="V22" s="63">
        <f t="shared" si="12"/>
        <v>0</v>
      </c>
      <c r="W22" s="64">
        <f t="shared" si="13"/>
        <v>0</v>
      </c>
      <c r="X22" s="64">
        <f t="shared" si="14"/>
        <v>0</v>
      </c>
      <c r="Y22" s="60">
        <v>1</v>
      </c>
      <c r="Z22" s="61">
        <f t="shared" si="1"/>
        <v>0</v>
      </c>
      <c r="AA22" s="62">
        <f t="shared" si="15"/>
        <v>0</v>
      </c>
      <c r="AB22" s="63">
        <f t="shared" si="16"/>
        <v>0</v>
      </c>
      <c r="AC22" s="64">
        <f t="shared" si="17"/>
        <v>0</v>
      </c>
      <c r="AD22" s="64">
        <f t="shared" si="18"/>
        <v>0</v>
      </c>
    </row>
    <row r="23" spans="1:30" ht="36.5" customHeight="1" x14ac:dyDescent="0.35">
      <c r="A23" s="56" t="s">
        <v>33</v>
      </c>
      <c r="B23" s="57" t="s">
        <v>34</v>
      </c>
      <c r="C23" s="57" t="s">
        <v>14</v>
      </c>
      <c r="D23" s="58" t="s">
        <v>160</v>
      </c>
      <c r="E23" s="57">
        <v>1</v>
      </c>
      <c r="F23" s="59" t="s">
        <v>172</v>
      </c>
      <c r="G23" s="60">
        <v>1</v>
      </c>
      <c r="H23" s="2"/>
      <c r="I23" s="62">
        <f t="shared" si="2"/>
        <v>0</v>
      </c>
      <c r="J23" s="63">
        <f t="shared" si="3"/>
        <v>0</v>
      </c>
      <c r="K23" s="62">
        <f t="shared" si="4"/>
        <v>0</v>
      </c>
      <c r="L23" s="64">
        <f t="shared" si="5"/>
        <v>0</v>
      </c>
      <c r="M23" s="60">
        <v>1</v>
      </c>
      <c r="N23" s="61">
        <f t="shared" si="0"/>
        <v>0</v>
      </c>
      <c r="O23" s="62">
        <f t="shared" si="6"/>
        <v>0</v>
      </c>
      <c r="P23" s="63">
        <f t="shared" si="7"/>
        <v>0</v>
      </c>
      <c r="Q23" s="64">
        <f t="shared" si="8"/>
        <v>0</v>
      </c>
      <c r="R23" s="64">
        <f t="shared" si="9"/>
        <v>0</v>
      </c>
      <c r="S23" s="60">
        <v>1</v>
      </c>
      <c r="T23" s="61">
        <f t="shared" si="10"/>
        <v>0</v>
      </c>
      <c r="U23" s="62">
        <f t="shared" si="11"/>
        <v>0</v>
      </c>
      <c r="V23" s="63">
        <f t="shared" si="12"/>
        <v>0</v>
      </c>
      <c r="W23" s="64">
        <f t="shared" si="13"/>
        <v>0</v>
      </c>
      <c r="X23" s="64">
        <f t="shared" si="14"/>
        <v>0</v>
      </c>
      <c r="Y23" s="60">
        <v>1</v>
      </c>
      <c r="Z23" s="61">
        <f t="shared" si="1"/>
        <v>0</v>
      </c>
      <c r="AA23" s="62">
        <f t="shared" si="15"/>
        <v>0</v>
      </c>
      <c r="AB23" s="63">
        <f t="shared" si="16"/>
        <v>0</v>
      </c>
      <c r="AC23" s="64">
        <f t="shared" si="17"/>
        <v>0</v>
      </c>
      <c r="AD23" s="64">
        <f t="shared" si="18"/>
        <v>0</v>
      </c>
    </row>
    <row r="24" spans="1:30" ht="36.5" customHeight="1" x14ac:dyDescent="0.35">
      <c r="A24" s="56" t="s">
        <v>35</v>
      </c>
      <c r="B24" s="57" t="s">
        <v>36</v>
      </c>
      <c r="C24" s="57" t="s">
        <v>14</v>
      </c>
      <c r="D24" s="58" t="s">
        <v>160</v>
      </c>
      <c r="E24" s="57">
        <v>1</v>
      </c>
      <c r="F24" s="59" t="s">
        <v>172</v>
      </c>
      <c r="G24" s="60">
        <v>1</v>
      </c>
      <c r="H24" s="2"/>
      <c r="I24" s="62">
        <f t="shared" si="2"/>
        <v>0</v>
      </c>
      <c r="J24" s="63">
        <f t="shared" si="3"/>
        <v>0</v>
      </c>
      <c r="K24" s="62">
        <f t="shared" si="4"/>
        <v>0</v>
      </c>
      <c r="L24" s="64">
        <f t="shared" si="5"/>
        <v>0</v>
      </c>
      <c r="M24" s="60">
        <v>1</v>
      </c>
      <c r="N24" s="61">
        <f t="shared" si="0"/>
        <v>0</v>
      </c>
      <c r="O24" s="62">
        <f t="shared" si="6"/>
        <v>0</v>
      </c>
      <c r="P24" s="63">
        <f t="shared" si="7"/>
        <v>0</v>
      </c>
      <c r="Q24" s="64">
        <f t="shared" si="8"/>
        <v>0</v>
      </c>
      <c r="R24" s="64">
        <f t="shared" si="9"/>
        <v>0</v>
      </c>
      <c r="S24" s="60">
        <v>1</v>
      </c>
      <c r="T24" s="61">
        <f t="shared" si="10"/>
        <v>0</v>
      </c>
      <c r="U24" s="62">
        <f t="shared" si="11"/>
        <v>0</v>
      </c>
      <c r="V24" s="63">
        <f t="shared" si="12"/>
        <v>0</v>
      </c>
      <c r="W24" s="64">
        <f t="shared" si="13"/>
        <v>0</v>
      </c>
      <c r="X24" s="64">
        <f t="shared" si="14"/>
        <v>0</v>
      </c>
      <c r="Y24" s="60">
        <v>1</v>
      </c>
      <c r="Z24" s="61">
        <f t="shared" si="1"/>
        <v>0</v>
      </c>
      <c r="AA24" s="62">
        <f t="shared" si="15"/>
        <v>0</v>
      </c>
      <c r="AB24" s="63">
        <f t="shared" si="16"/>
        <v>0</v>
      </c>
      <c r="AC24" s="64">
        <f t="shared" si="17"/>
        <v>0</v>
      </c>
      <c r="AD24" s="64">
        <f t="shared" si="18"/>
        <v>0</v>
      </c>
    </row>
    <row r="25" spans="1:30" ht="47" customHeight="1" x14ac:dyDescent="0.35">
      <c r="A25" s="56" t="s">
        <v>80</v>
      </c>
      <c r="B25" s="68" t="s">
        <v>81</v>
      </c>
      <c r="C25" s="57" t="s">
        <v>14</v>
      </c>
      <c r="D25" s="57" t="s">
        <v>12</v>
      </c>
      <c r="E25" s="57">
        <v>1</v>
      </c>
      <c r="F25" s="59" t="s">
        <v>171</v>
      </c>
      <c r="G25" s="60">
        <v>3</v>
      </c>
      <c r="H25" s="2"/>
      <c r="I25" s="62">
        <f t="shared" si="2"/>
        <v>0</v>
      </c>
      <c r="J25" s="63">
        <f t="shared" si="3"/>
        <v>0</v>
      </c>
      <c r="K25" s="62">
        <f t="shared" si="4"/>
        <v>0</v>
      </c>
      <c r="L25" s="64">
        <f t="shared" si="5"/>
        <v>0</v>
      </c>
      <c r="M25" s="60">
        <v>3</v>
      </c>
      <c r="N25" s="61">
        <f t="shared" si="0"/>
        <v>0</v>
      </c>
      <c r="O25" s="62">
        <f t="shared" si="6"/>
        <v>0</v>
      </c>
      <c r="P25" s="63">
        <f t="shared" si="7"/>
        <v>0</v>
      </c>
      <c r="Q25" s="64">
        <f t="shared" si="8"/>
        <v>0</v>
      </c>
      <c r="R25" s="64">
        <f t="shared" si="9"/>
        <v>0</v>
      </c>
      <c r="S25" s="60">
        <v>3</v>
      </c>
      <c r="T25" s="61">
        <f t="shared" si="10"/>
        <v>0</v>
      </c>
      <c r="U25" s="62">
        <f t="shared" si="11"/>
        <v>0</v>
      </c>
      <c r="V25" s="63">
        <f t="shared" si="12"/>
        <v>0</v>
      </c>
      <c r="W25" s="64">
        <f t="shared" si="13"/>
        <v>0</v>
      </c>
      <c r="X25" s="64">
        <f t="shared" si="14"/>
        <v>0</v>
      </c>
      <c r="Y25" s="60">
        <v>3</v>
      </c>
      <c r="Z25" s="61">
        <f t="shared" si="1"/>
        <v>0</v>
      </c>
      <c r="AA25" s="62">
        <f t="shared" si="15"/>
        <v>0</v>
      </c>
      <c r="AB25" s="63">
        <f t="shared" si="16"/>
        <v>0</v>
      </c>
      <c r="AC25" s="64">
        <f t="shared" si="17"/>
        <v>0</v>
      </c>
      <c r="AD25" s="64">
        <f t="shared" si="18"/>
        <v>0</v>
      </c>
    </row>
    <row r="26" spans="1:30" ht="23.25" customHeight="1" thickBot="1" x14ac:dyDescent="0.4">
      <c r="A26" s="69" t="s">
        <v>37</v>
      </c>
      <c r="B26" s="70"/>
      <c r="C26" s="70"/>
      <c r="D26" s="70"/>
      <c r="E26" s="47">
        <f>SUM(E7:E25)</f>
        <v>19</v>
      </c>
      <c r="F26" s="71"/>
      <c r="G26" s="72">
        <f>SUM(G7:G25)</f>
        <v>29</v>
      </c>
      <c r="H26" s="64"/>
      <c r="I26" s="64">
        <f>SUM(I7:I25)</f>
        <v>0</v>
      </c>
      <c r="J26" s="73">
        <f>SUM(J7:J25)</f>
        <v>0</v>
      </c>
      <c r="K26" s="73">
        <f>SUM(K7:K25)</f>
        <v>0</v>
      </c>
      <c r="L26" s="73">
        <f>SUM(L7:L25)</f>
        <v>0</v>
      </c>
      <c r="M26" s="74">
        <f>SUM(M7:M25)</f>
        <v>29</v>
      </c>
      <c r="N26" s="75"/>
      <c r="O26" s="75">
        <f>SUM(O7:O25)</f>
        <v>0</v>
      </c>
      <c r="P26" s="76">
        <f>SUM(P7:P25)</f>
        <v>0</v>
      </c>
      <c r="Q26" s="76">
        <f>SUM(Q7:Q25)</f>
        <v>0</v>
      </c>
      <c r="R26" s="76">
        <f>SUM(R7:R25)</f>
        <v>0</v>
      </c>
      <c r="S26" s="74">
        <f>SUM(S7:S25)</f>
        <v>29</v>
      </c>
      <c r="T26" s="75"/>
      <c r="U26" s="75">
        <f>SUM(U7:U25)</f>
        <v>0</v>
      </c>
      <c r="V26" s="76">
        <f>SUM(V7:V25)</f>
        <v>0</v>
      </c>
      <c r="W26" s="76">
        <f>SUM(W7:W25)</f>
        <v>0</v>
      </c>
      <c r="X26" s="76">
        <f>SUM(X7:X25)</f>
        <v>0</v>
      </c>
      <c r="Y26" s="72">
        <f>SUM(Y7:Y25)</f>
        <v>29</v>
      </c>
      <c r="Z26" s="64"/>
      <c r="AA26" s="64">
        <f>SUM(AA7:AA25)</f>
        <v>0</v>
      </c>
      <c r="AB26" s="73">
        <f>SUM(AB7:AB25)</f>
        <v>0</v>
      </c>
      <c r="AC26" s="73">
        <f t="shared" ref="AC26" si="21">SUM(AC7:AC25)</f>
        <v>0</v>
      </c>
      <c r="AD26" s="73">
        <f>SUM(AD7:AD25)</f>
        <v>0</v>
      </c>
    </row>
    <row r="27" spans="1:30" x14ac:dyDescent="0.35">
      <c r="A27" s="77"/>
      <c r="B27" s="19"/>
      <c r="C27" s="19"/>
      <c r="D27" s="19"/>
      <c r="E27" s="19"/>
      <c r="F27" s="78"/>
      <c r="G27" s="79"/>
      <c r="H27" s="20"/>
      <c r="I27" s="20"/>
      <c r="J27" s="21"/>
      <c r="K27" s="20"/>
      <c r="L27" s="80"/>
      <c r="M27" s="81"/>
      <c r="N27" s="82"/>
      <c r="O27" s="82"/>
      <c r="P27" s="83"/>
      <c r="Q27" s="82"/>
      <c r="R27" s="84"/>
      <c r="S27" s="81"/>
      <c r="T27" s="82"/>
      <c r="U27" s="82"/>
      <c r="V27" s="83"/>
      <c r="W27" s="82"/>
      <c r="X27" s="85"/>
      <c r="Y27" s="86"/>
      <c r="Z27" s="20"/>
      <c r="AA27" s="20"/>
      <c r="AB27" s="21"/>
      <c r="AC27" s="20"/>
      <c r="AD27" s="87"/>
    </row>
    <row r="28" spans="1:30" ht="15" thickBot="1" x14ac:dyDescent="0.4">
      <c r="A28" s="77"/>
      <c r="B28" s="19"/>
      <c r="C28" s="19"/>
      <c r="D28" s="19"/>
      <c r="E28" s="19"/>
      <c r="F28" s="78"/>
      <c r="G28" s="79"/>
      <c r="H28" s="20"/>
      <c r="I28" s="20"/>
      <c r="J28" s="21"/>
      <c r="K28" s="20"/>
      <c r="L28" s="80"/>
      <c r="M28" s="79"/>
      <c r="N28" s="86"/>
      <c r="O28" s="86"/>
      <c r="P28" s="88"/>
      <c r="Q28" s="86"/>
      <c r="R28" s="80"/>
      <c r="S28" s="79"/>
      <c r="T28" s="86"/>
      <c r="U28" s="86"/>
      <c r="V28" s="88"/>
      <c r="W28" s="86"/>
      <c r="X28" s="87"/>
      <c r="Y28" s="86"/>
      <c r="Z28" s="20"/>
      <c r="AA28" s="20"/>
      <c r="AB28" s="21"/>
      <c r="AC28" s="20"/>
      <c r="AD28" s="87"/>
    </row>
    <row r="29" spans="1:30" s="100" customFormat="1" ht="21.5" customHeight="1" x14ac:dyDescent="0.35">
      <c r="A29" s="89" t="s">
        <v>194</v>
      </c>
      <c r="B29" s="90"/>
      <c r="C29" s="90"/>
      <c r="D29" s="90"/>
      <c r="E29" s="90"/>
      <c r="F29" s="91"/>
      <c r="G29" s="92" t="s">
        <v>136</v>
      </c>
      <c r="H29" s="93" t="s">
        <v>37</v>
      </c>
      <c r="I29" s="93" t="s">
        <v>38</v>
      </c>
      <c r="J29" s="94" t="s">
        <v>39</v>
      </c>
      <c r="K29" s="95"/>
      <c r="L29" s="95"/>
      <c r="M29" s="96" t="s">
        <v>137</v>
      </c>
      <c r="N29" s="93" t="s">
        <v>37</v>
      </c>
      <c r="O29" s="93" t="s">
        <v>38</v>
      </c>
      <c r="P29" s="97" t="s">
        <v>39</v>
      </c>
      <c r="Q29" s="98"/>
      <c r="R29" s="99"/>
      <c r="S29" s="96" t="s">
        <v>139</v>
      </c>
      <c r="T29" s="93" t="s">
        <v>37</v>
      </c>
      <c r="U29" s="93" t="s">
        <v>38</v>
      </c>
      <c r="V29" s="97" t="s">
        <v>39</v>
      </c>
      <c r="W29" s="98"/>
      <c r="X29" s="99"/>
      <c r="Y29" s="92" t="s">
        <v>140</v>
      </c>
      <c r="Z29" s="93" t="s">
        <v>37</v>
      </c>
      <c r="AA29" s="93" t="s">
        <v>38</v>
      </c>
      <c r="AB29" s="97" t="s">
        <v>39</v>
      </c>
      <c r="AC29" s="98"/>
      <c r="AD29" s="99"/>
    </row>
    <row r="30" spans="1:30" s="106" customFormat="1" ht="25.5" customHeight="1" x14ac:dyDescent="0.35">
      <c r="A30" s="101"/>
      <c r="B30" s="102"/>
      <c r="C30" s="102"/>
      <c r="D30" s="102"/>
      <c r="E30" s="102"/>
      <c r="F30" s="103"/>
      <c r="G30" s="92"/>
      <c r="H30" s="64">
        <f>+J26</f>
        <v>0</v>
      </c>
      <c r="I30" s="64">
        <f>+K26</f>
        <v>0</v>
      </c>
      <c r="J30" s="104">
        <f>+L26</f>
        <v>0</v>
      </c>
      <c r="K30" s="105"/>
      <c r="L30" s="105"/>
      <c r="M30" s="96"/>
      <c r="N30" s="64">
        <f>+P26</f>
        <v>0</v>
      </c>
      <c r="O30" s="64">
        <f>+Q26</f>
        <v>0</v>
      </c>
      <c r="P30" s="64">
        <f>+R26</f>
        <v>0</v>
      </c>
      <c r="Q30" s="99"/>
      <c r="R30" s="99"/>
      <c r="S30" s="96"/>
      <c r="T30" s="64">
        <f>+V26</f>
        <v>0</v>
      </c>
      <c r="U30" s="64">
        <f>+W26</f>
        <v>0</v>
      </c>
      <c r="V30" s="64">
        <f>+X26</f>
        <v>0</v>
      </c>
      <c r="W30" s="99"/>
      <c r="X30" s="99"/>
      <c r="Y30" s="92"/>
      <c r="Z30" s="64">
        <f>+AB26</f>
        <v>0</v>
      </c>
      <c r="AA30" s="64">
        <f>+AC26</f>
        <v>0</v>
      </c>
      <c r="AB30" s="64">
        <f>+AD26</f>
        <v>0</v>
      </c>
      <c r="AC30" s="99"/>
      <c r="AD30" s="99"/>
    </row>
    <row r="31" spans="1:30" s="100" customFormat="1" ht="21" customHeight="1" x14ac:dyDescent="0.35">
      <c r="A31" s="101"/>
      <c r="B31" s="102"/>
      <c r="C31" s="102"/>
      <c r="D31" s="102"/>
      <c r="E31" s="102"/>
      <c r="F31" s="103"/>
      <c r="G31" s="107"/>
      <c r="H31" s="107"/>
      <c r="I31" s="107"/>
      <c r="J31" s="108"/>
      <c r="K31" s="95"/>
      <c r="L31" s="95"/>
      <c r="M31" s="109"/>
      <c r="N31" s="110"/>
      <c r="O31" s="110"/>
      <c r="P31" s="111"/>
      <c r="Q31" s="112"/>
      <c r="R31" s="113"/>
      <c r="S31" s="114"/>
      <c r="T31" s="115"/>
      <c r="U31" s="115"/>
      <c r="V31" s="116"/>
      <c r="W31" s="112"/>
      <c r="X31" s="117"/>
      <c r="Y31" s="118"/>
      <c r="Z31" s="118"/>
      <c r="AA31" s="118"/>
      <c r="AB31" s="111"/>
      <c r="AC31" s="112"/>
      <c r="AD31" s="113"/>
    </row>
    <row r="32" spans="1:30" s="100" customFormat="1" ht="20.5" customHeight="1" x14ac:dyDescent="0.35">
      <c r="A32" s="101"/>
      <c r="B32" s="102"/>
      <c r="C32" s="102"/>
      <c r="D32" s="102"/>
      <c r="E32" s="102"/>
      <c r="F32" s="103"/>
      <c r="G32" s="119" t="s">
        <v>148</v>
      </c>
      <c r="H32" s="93" t="s">
        <v>37</v>
      </c>
      <c r="I32" s="93" t="s">
        <v>38</v>
      </c>
      <c r="J32" s="94" t="s">
        <v>39</v>
      </c>
      <c r="K32" s="95"/>
      <c r="L32" s="95"/>
      <c r="M32" s="120" t="s">
        <v>149</v>
      </c>
      <c r="N32" s="93" t="s">
        <v>37</v>
      </c>
      <c r="O32" s="93" t="s">
        <v>38</v>
      </c>
      <c r="P32" s="97" t="s">
        <v>39</v>
      </c>
      <c r="Q32" s="98"/>
      <c r="R32" s="99"/>
      <c r="S32" s="121" t="s">
        <v>150</v>
      </c>
      <c r="T32" s="93" t="s">
        <v>37</v>
      </c>
      <c r="U32" s="93" t="s">
        <v>38</v>
      </c>
      <c r="V32" s="97" t="s">
        <v>39</v>
      </c>
      <c r="W32" s="98"/>
      <c r="X32" s="99"/>
      <c r="Y32" s="119" t="s">
        <v>151</v>
      </c>
      <c r="Z32" s="93" t="s">
        <v>37</v>
      </c>
      <c r="AA32" s="93" t="s">
        <v>38</v>
      </c>
      <c r="AB32" s="97" t="s">
        <v>39</v>
      </c>
      <c r="AC32" s="98"/>
      <c r="AD32" s="99"/>
    </row>
    <row r="33" spans="1:30" s="130" customFormat="1" ht="30.5" customHeight="1" thickBot="1" x14ac:dyDescent="0.4">
      <c r="A33" s="101"/>
      <c r="B33" s="102"/>
      <c r="C33" s="102"/>
      <c r="D33" s="102"/>
      <c r="E33" s="102"/>
      <c r="F33" s="103"/>
      <c r="G33" s="122"/>
      <c r="H33" s="123">
        <v>969807302</v>
      </c>
      <c r="I33" s="123">
        <v>18260336</v>
      </c>
      <c r="J33" s="123">
        <v>988067637</v>
      </c>
      <c r="K33" s="124"/>
      <c r="L33" s="124"/>
      <c r="M33" s="120"/>
      <c r="N33" s="125">
        <v>1221957200</v>
      </c>
      <c r="O33" s="125">
        <v>23008023</v>
      </c>
      <c r="P33" s="125">
        <v>1244965223</v>
      </c>
      <c r="Q33" s="126"/>
      <c r="R33" s="126"/>
      <c r="S33" s="127"/>
      <c r="T33" s="128">
        <v>1283055060</v>
      </c>
      <c r="U33" s="128">
        <v>24158424</v>
      </c>
      <c r="V33" s="129">
        <v>1307213484</v>
      </c>
      <c r="W33" s="126"/>
      <c r="X33" s="126"/>
      <c r="Y33" s="122"/>
      <c r="Z33" s="128">
        <v>246988099</v>
      </c>
      <c r="AA33" s="128">
        <v>4650497</v>
      </c>
      <c r="AB33" s="129">
        <v>251638596</v>
      </c>
      <c r="AC33" s="126"/>
      <c r="AD33" s="126"/>
    </row>
    <row r="34" spans="1:30" s="22" customFormat="1" ht="15" customHeight="1" x14ac:dyDescent="0.35">
      <c r="A34" s="101"/>
      <c r="B34" s="102"/>
      <c r="C34" s="102"/>
      <c r="D34" s="102"/>
      <c r="E34" s="102"/>
      <c r="F34" s="103"/>
      <c r="G34" s="20"/>
      <c r="H34" s="20"/>
      <c r="I34" s="131"/>
      <c r="J34" s="21"/>
      <c r="K34" s="20"/>
      <c r="L34" s="88"/>
      <c r="M34" s="79"/>
      <c r="N34" s="86"/>
      <c r="O34" s="131"/>
      <c r="P34" s="88"/>
      <c r="Q34" s="86"/>
      <c r="R34" s="88"/>
      <c r="S34" s="79"/>
      <c r="T34" s="86"/>
      <c r="U34" s="131"/>
      <c r="V34" s="88"/>
      <c r="W34" s="86"/>
      <c r="X34" s="132"/>
      <c r="Y34" s="20"/>
      <c r="Z34" s="20"/>
      <c r="AA34" s="131"/>
      <c r="AB34" s="21"/>
      <c r="AC34" s="20"/>
      <c r="AD34" s="132"/>
    </row>
    <row r="35" spans="1:30" s="22" customFormat="1" ht="15.75" customHeight="1" thickBot="1" x14ac:dyDescent="0.4">
      <c r="A35" s="133"/>
      <c r="B35" s="134"/>
      <c r="C35" s="134"/>
      <c r="D35" s="134"/>
      <c r="E35" s="134"/>
      <c r="F35" s="135"/>
      <c r="G35" s="136"/>
      <c r="H35" s="136"/>
      <c r="I35" s="137"/>
      <c r="J35" s="138"/>
      <c r="K35" s="136"/>
      <c r="L35" s="138"/>
      <c r="M35" s="139"/>
      <c r="N35" s="136"/>
      <c r="O35" s="137"/>
      <c r="P35" s="138"/>
      <c r="Q35" s="136"/>
      <c r="R35" s="138"/>
      <c r="S35" s="139"/>
      <c r="T35" s="136"/>
      <c r="U35" s="137"/>
      <c r="V35" s="138"/>
      <c r="W35" s="136"/>
      <c r="X35" s="140"/>
      <c r="Y35" s="136"/>
      <c r="Z35" s="136"/>
      <c r="AA35" s="137"/>
      <c r="AB35" s="138"/>
      <c r="AC35" s="136"/>
      <c r="AD35" s="140"/>
    </row>
    <row r="36" spans="1:30" s="22" customFormat="1" ht="36" customHeight="1" x14ac:dyDescent="0.35">
      <c r="A36" s="141" t="s">
        <v>176</v>
      </c>
      <c r="B36" s="142" t="s">
        <v>37</v>
      </c>
      <c r="C36" s="143" t="s">
        <v>38</v>
      </c>
      <c r="D36" s="144" t="s">
        <v>39</v>
      </c>
      <c r="E36" s="144"/>
      <c r="F36" s="145"/>
      <c r="G36" s="20"/>
      <c r="H36" s="20"/>
      <c r="I36" s="20"/>
      <c r="J36" s="21"/>
      <c r="K36" s="146"/>
      <c r="L36" s="147"/>
    </row>
    <row r="37" spans="1:30" s="22" customFormat="1" ht="33.5" customHeight="1" x14ac:dyDescent="0.35">
      <c r="A37" s="148"/>
      <c r="B37" s="149">
        <f>+H30+N30+T30+Z30</f>
        <v>0</v>
      </c>
      <c r="C37" s="149">
        <f>+I30+O30+U30+AA30</f>
        <v>0</v>
      </c>
      <c r="D37" s="150">
        <f>+J30+P30+V30+AB30</f>
        <v>0</v>
      </c>
      <c r="E37" s="150"/>
      <c r="F37" s="151"/>
      <c r="G37" s="20"/>
      <c r="H37" s="20"/>
      <c r="I37" s="20"/>
      <c r="J37" s="21"/>
      <c r="K37" s="21"/>
      <c r="L37" s="21"/>
      <c r="AC37" s="152"/>
      <c r="AD37" s="152"/>
    </row>
    <row r="38" spans="1:30" s="22" customFormat="1" hidden="1" x14ac:dyDescent="0.35">
      <c r="A38" s="145"/>
      <c r="B38" s="145"/>
      <c r="C38" s="145"/>
      <c r="D38" s="145"/>
      <c r="E38" s="145"/>
      <c r="F38" s="145"/>
      <c r="G38" s="20"/>
      <c r="H38" s="20"/>
      <c r="I38" s="20"/>
      <c r="J38" s="21"/>
      <c r="K38" s="20"/>
      <c r="L38" s="21"/>
    </row>
    <row r="40" spans="1:30" hidden="1" x14ac:dyDescent="0.35">
      <c r="K40" s="154"/>
    </row>
    <row r="42" spans="1:30" hidden="1" x14ac:dyDescent="0.35">
      <c r="K42" s="154"/>
    </row>
    <row r="45" spans="1:30" hidden="1" x14ac:dyDescent="0.35">
      <c r="F45" s="153" t="s">
        <v>40</v>
      </c>
    </row>
    <row r="47" spans="1:30" hidden="1" x14ac:dyDescent="0.35">
      <c r="F47" s="155"/>
    </row>
    <row r="54" spans="9:9" hidden="1" x14ac:dyDescent="0.35">
      <c r="I54" s="65" t="s">
        <v>41</v>
      </c>
    </row>
  </sheetData>
  <sheetProtection algorithmName="SHA-512" hashValue="3RLose5dUo7lM0ojyVDhU1s4lxadn8THimoMO/3p0dikyR7mCKgpAETm6d7CiwMmATC9rxD3zUaa1e5KvbxiKA==" saltValue="SQ7JZQv3pjG8JTRxudlCLQ==" spinCount="100000" sheet="1" objects="1" scenarios="1"/>
  <mergeCells count="23">
    <mergeCell ref="S29:S30"/>
    <mergeCell ref="S32:S33"/>
    <mergeCell ref="Y29:Y30"/>
    <mergeCell ref="Y32:Y33"/>
    <mergeCell ref="A36:A37"/>
    <mergeCell ref="D36:E36"/>
    <mergeCell ref="D37:E37"/>
    <mergeCell ref="M29:M30"/>
    <mergeCell ref="M32:M33"/>
    <mergeCell ref="G32:G33"/>
    <mergeCell ref="G29:G30"/>
    <mergeCell ref="A29:F35"/>
    <mergeCell ref="G5:L5"/>
    <mergeCell ref="G4:L4"/>
    <mergeCell ref="A5:F5"/>
    <mergeCell ref="A4:F4"/>
    <mergeCell ref="A2:AD2"/>
    <mergeCell ref="M4:R4"/>
    <mergeCell ref="M5:R5"/>
    <mergeCell ref="S4:X4"/>
    <mergeCell ref="S5:X5"/>
    <mergeCell ref="Y4:AD4"/>
    <mergeCell ref="Y5:AD5"/>
  </mergeCells>
  <phoneticPr fontId="21" type="noConversion"/>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7CAA3-9267-4E0B-AED0-04DE647A35F4}">
  <sheetPr>
    <tabColor rgb="FF92D050"/>
  </sheetPr>
  <dimension ref="A1:AI66"/>
  <sheetViews>
    <sheetView topLeftCell="E49" zoomScale="90" zoomScaleNormal="90" workbookViewId="0">
      <selection activeCell="H8" sqref="H8:H18"/>
    </sheetView>
  </sheetViews>
  <sheetFormatPr baseColWidth="10" defaultColWidth="0" defaultRowHeight="0" customHeight="1" zeroHeight="1" x14ac:dyDescent="0.35"/>
  <cols>
    <col min="1" max="1" width="3.453125" style="315" customWidth="1"/>
    <col min="2" max="2" width="11.453125" style="156" customWidth="1"/>
    <col min="3" max="3" width="21.90625" style="156" customWidth="1"/>
    <col min="4" max="4" width="15.90625" style="156" customWidth="1"/>
    <col min="5" max="7" width="14.453125" style="156" customWidth="1"/>
    <col min="8" max="8" width="15.54296875" style="156" customWidth="1"/>
    <col min="9" max="9" width="13.1796875" style="156" customWidth="1"/>
    <col min="10" max="10" width="13" style="156" customWidth="1"/>
    <col min="11" max="13" width="16.453125" style="156" customWidth="1"/>
    <col min="14" max="14" width="18" style="157" customWidth="1"/>
    <col min="15" max="15" width="18.7265625" style="156" customWidth="1"/>
    <col min="16" max="16" width="18" style="156" customWidth="1"/>
    <col min="17" max="17" width="21.7265625" style="156" customWidth="1"/>
    <col min="18" max="18" width="21.90625" style="156" customWidth="1"/>
    <col min="19" max="19" width="18" style="156" customWidth="1"/>
    <col min="20" max="21" width="21.7265625" style="156" customWidth="1"/>
    <col min="22" max="22" width="18" style="156" customWidth="1"/>
    <col min="23" max="23" width="21.7265625" style="156" customWidth="1"/>
    <col min="24" max="24" width="18.7265625" style="156" customWidth="1"/>
    <col min="25" max="25" width="18" style="156" customWidth="1"/>
    <col min="26" max="26" width="21.7265625" style="156" customWidth="1"/>
    <col min="27" max="27" width="5.26953125" style="156" customWidth="1"/>
    <col min="28" max="28" width="23.453125" style="156" customWidth="1"/>
    <col min="29" max="29" width="18.26953125" style="156" customWidth="1"/>
    <col min="30" max="30" width="16.453125" style="156" customWidth="1"/>
    <col min="31" max="31" width="18" style="156" customWidth="1"/>
    <col min="32" max="32" width="7.1796875" style="156" customWidth="1"/>
    <col min="33" max="33" width="11.453125" style="158" hidden="1" customWidth="1"/>
    <col min="34" max="35" width="15.36328125" style="158" hidden="1" customWidth="1"/>
    <col min="36" max="16384" width="11.453125" style="158" hidden="1"/>
  </cols>
  <sheetData>
    <row r="1" spans="1:32" ht="9" customHeight="1" thickBot="1" x14ac:dyDescent="0.4">
      <c r="A1" s="156"/>
    </row>
    <row r="2" spans="1:32" ht="9" customHeight="1" x14ac:dyDescent="0.35">
      <c r="A2" s="156"/>
      <c r="B2" s="159"/>
      <c r="C2" s="160"/>
      <c r="D2" s="160"/>
      <c r="E2" s="160"/>
      <c r="F2" s="160"/>
      <c r="G2" s="160"/>
      <c r="H2" s="160"/>
      <c r="I2" s="160"/>
      <c r="J2" s="160"/>
      <c r="K2" s="160"/>
      <c r="L2" s="160"/>
      <c r="M2" s="160"/>
      <c r="N2" s="161"/>
      <c r="O2" s="160"/>
      <c r="P2" s="160"/>
      <c r="Q2" s="160"/>
      <c r="R2" s="160"/>
      <c r="S2" s="160"/>
      <c r="T2" s="160"/>
      <c r="U2" s="160"/>
      <c r="V2" s="160"/>
      <c r="W2" s="160"/>
      <c r="X2" s="160"/>
      <c r="Y2" s="160"/>
      <c r="Z2" s="162"/>
      <c r="AB2" s="159"/>
      <c r="AC2" s="160"/>
      <c r="AD2" s="160"/>
      <c r="AE2" s="162"/>
    </row>
    <row r="3" spans="1:32" s="170" customFormat="1" ht="18.75" customHeight="1" x14ac:dyDescent="0.3">
      <c r="A3" s="163"/>
      <c r="B3" s="164" t="s">
        <v>158</v>
      </c>
      <c r="C3" s="165"/>
      <c r="D3" s="165"/>
      <c r="E3" s="165"/>
      <c r="F3" s="165"/>
      <c r="G3" s="165"/>
      <c r="H3" s="165"/>
      <c r="I3" s="165"/>
      <c r="J3" s="165"/>
      <c r="K3" s="165"/>
      <c r="L3" s="165"/>
      <c r="M3" s="165"/>
      <c r="N3" s="165"/>
      <c r="O3" s="165"/>
      <c r="P3" s="165"/>
      <c r="Q3" s="165"/>
      <c r="R3" s="165"/>
      <c r="S3" s="165"/>
      <c r="T3" s="165"/>
      <c r="U3" s="165"/>
      <c r="V3" s="165"/>
      <c r="W3" s="165"/>
      <c r="X3" s="165"/>
      <c r="Y3" s="165"/>
      <c r="Z3" s="166"/>
      <c r="AA3" s="163"/>
      <c r="AB3" s="167" t="s">
        <v>42</v>
      </c>
      <c r="AC3" s="168"/>
      <c r="AD3" s="168"/>
      <c r="AE3" s="169"/>
      <c r="AF3" s="163"/>
    </row>
    <row r="4" spans="1:32" s="170" customFormat="1" ht="15" customHeight="1" x14ac:dyDescent="0.3">
      <c r="A4" s="163"/>
      <c r="B4" s="171"/>
      <c r="C4" s="163"/>
      <c r="D4" s="163"/>
      <c r="E4" s="163"/>
      <c r="F4" s="163"/>
      <c r="G4" s="163"/>
      <c r="H4" s="163"/>
      <c r="I4" s="163"/>
      <c r="J4" s="163"/>
      <c r="K4" s="163"/>
      <c r="L4" s="163"/>
      <c r="M4" s="163"/>
      <c r="N4" s="172"/>
      <c r="O4" s="163"/>
      <c r="P4" s="163"/>
      <c r="Q4" s="163"/>
      <c r="R4" s="163"/>
      <c r="S4" s="163"/>
      <c r="T4" s="163"/>
      <c r="U4" s="163"/>
      <c r="V4" s="163"/>
      <c r="W4" s="163"/>
      <c r="X4" s="163"/>
      <c r="Y4" s="163"/>
      <c r="Z4" s="173"/>
      <c r="AA4" s="163"/>
      <c r="AB4" s="171"/>
      <c r="AC4" s="174"/>
      <c r="AD4" s="174"/>
      <c r="AE4" s="175"/>
      <c r="AF4" s="163"/>
    </row>
    <row r="5" spans="1:32" s="170" customFormat="1" ht="15" customHeight="1" x14ac:dyDescent="0.3">
      <c r="A5" s="163"/>
      <c r="B5" s="176" t="s">
        <v>43</v>
      </c>
      <c r="C5" s="177"/>
      <c r="D5" s="177"/>
      <c r="E5" s="177"/>
      <c r="F5" s="177"/>
      <c r="G5" s="177"/>
      <c r="H5" s="177"/>
      <c r="I5" s="177"/>
      <c r="J5" s="177"/>
      <c r="K5" s="177"/>
      <c r="L5" s="177"/>
      <c r="M5" s="177"/>
      <c r="N5" s="178"/>
      <c r="O5" s="179" t="s">
        <v>164</v>
      </c>
      <c r="P5" s="179"/>
      <c r="Q5" s="179"/>
      <c r="R5" s="180" t="s">
        <v>125</v>
      </c>
      <c r="S5" s="180"/>
      <c r="T5" s="180"/>
      <c r="U5" s="179" t="s">
        <v>127</v>
      </c>
      <c r="V5" s="179"/>
      <c r="W5" s="179"/>
      <c r="X5" s="180" t="s">
        <v>175</v>
      </c>
      <c r="Y5" s="180"/>
      <c r="Z5" s="181"/>
      <c r="AA5" s="182"/>
      <c r="AB5" s="183" t="s">
        <v>130</v>
      </c>
      <c r="AC5" s="184"/>
      <c r="AD5" s="184"/>
      <c r="AE5" s="185"/>
      <c r="AF5" s="163"/>
    </row>
    <row r="6" spans="1:32" s="170" customFormat="1" ht="22.5" customHeight="1" x14ac:dyDescent="0.3">
      <c r="A6" s="163"/>
      <c r="B6" s="186" t="s">
        <v>166</v>
      </c>
      <c r="C6" s="187"/>
      <c r="D6" s="187"/>
      <c r="E6" s="187"/>
      <c r="F6" s="187"/>
      <c r="G6" s="187"/>
      <c r="H6" s="187"/>
      <c r="I6" s="187"/>
      <c r="J6" s="187"/>
      <c r="K6" s="187"/>
      <c r="L6" s="187"/>
      <c r="M6" s="188"/>
      <c r="N6" s="189" t="s">
        <v>163</v>
      </c>
      <c r="O6" s="190" t="s">
        <v>44</v>
      </c>
      <c r="P6" s="179"/>
      <c r="Q6" s="179"/>
      <c r="R6" s="180" t="s">
        <v>44</v>
      </c>
      <c r="S6" s="180"/>
      <c r="T6" s="180"/>
      <c r="U6" s="179" t="s">
        <v>44</v>
      </c>
      <c r="V6" s="179"/>
      <c r="W6" s="179"/>
      <c r="X6" s="180" t="s">
        <v>44</v>
      </c>
      <c r="Y6" s="180"/>
      <c r="Z6" s="181"/>
      <c r="AA6" s="182"/>
      <c r="AB6" s="164" t="s">
        <v>44</v>
      </c>
      <c r="AC6" s="165"/>
      <c r="AD6" s="165"/>
      <c r="AE6" s="166"/>
      <c r="AF6" s="163"/>
    </row>
    <row r="7" spans="1:32" s="170" customFormat="1" ht="113" customHeight="1" x14ac:dyDescent="0.3">
      <c r="A7" s="163"/>
      <c r="B7" s="191" t="s">
        <v>4</v>
      </c>
      <c r="C7" s="192"/>
      <c r="D7" s="192"/>
      <c r="E7" s="193" t="s">
        <v>178</v>
      </c>
      <c r="F7" s="193" t="s">
        <v>179</v>
      </c>
      <c r="G7" s="193" t="s">
        <v>197</v>
      </c>
      <c r="H7" s="194" t="s">
        <v>198</v>
      </c>
      <c r="I7" s="195" t="s">
        <v>199</v>
      </c>
      <c r="J7" s="196" t="s">
        <v>200</v>
      </c>
      <c r="K7" s="194" t="s">
        <v>201</v>
      </c>
      <c r="L7" s="194" t="s">
        <v>202</v>
      </c>
      <c r="M7" s="197" t="s">
        <v>203</v>
      </c>
      <c r="N7" s="198"/>
      <c r="O7" s="199" t="s">
        <v>165</v>
      </c>
      <c r="P7" s="200" t="s">
        <v>47</v>
      </c>
      <c r="Q7" s="201" t="s">
        <v>45</v>
      </c>
      <c r="R7" s="202" t="s">
        <v>205</v>
      </c>
      <c r="S7" s="203" t="s">
        <v>38</v>
      </c>
      <c r="T7" s="202" t="s">
        <v>126</v>
      </c>
      <c r="U7" s="201" t="s">
        <v>206</v>
      </c>
      <c r="V7" s="200" t="s">
        <v>47</v>
      </c>
      <c r="W7" s="201" t="s">
        <v>128</v>
      </c>
      <c r="X7" s="202" t="s">
        <v>207</v>
      </c>
      <c r="Y7" s="203" t="s">
        <v>47</v>
      </c>
      <c r="Z7" s="204" t="s">
        <v>129</v>
      </c>
      <c r="AA7" s="205"/>
      <c r="AB7" s="206" t="s">
        <v>3</v>
      </c>
      <c r="AC7" s="207" t="s">
        <v>46</v>
      </c>
      <c r="AD7" s="207" t="s">
        <v>47</v>
      </c>
      <c r="AE7" s="208" t="s">
        <v>147</v>
      </c>
      <c r="AF7" s="163"/>
    </row>
    <row r="8" spans="1:32" ht="15" customHeight="1" x14ac:dyDescent="0.35">
      <c r="A8" s="156"/>
      <c r="B8" s="209" t="s">
        <v>48</v>
      </c>
      <c r="C8" s="210" t="s">
        <v>49</v>
      </c>
      <c r="D8" s="211" t="s">
        <v>50</v>
      </c>
      <c r="E8" s="212">
        <v>1</v>
      </c>
      <c r="F8" s="212" t="s">
        <v>180</v>
      </c>
      <c r="G8" s="211" t="s">
        <v>195</v>
      </c>
      <c r="H8" s="213">
        <v>3</v>
      </c>
      <c r="I8" s="214">
        <v>9</v>
      </c>
      <c r="J8" s="215" t="s">
        <v>51</v>
      </c>
      <c r="K8" s="216" t="s">
        <v>52</v>
      </c>
      <c r="L8" s="217">
        <v>500</v>
      </c>
      <c r="M8" s="218">
        <v>9</v>
      </c>
      <c r="N8" s="8"/>
      <c r="O8" s="219">
        <f>+((N8/30)*22)+(N8*9)</f>
        <v>0</v>
      </c>
      <c r="P8" s="220">
        <f>+O8*19%</f>
        <v>0</v>
      </c>
      <c r="Q8" s="220">
        <f>+O8+P8</f>
        <v>0</v>
      </c>
      <c r="R8" s="219">
        <f>+(N8*1.05)*12</f>
        <v>0</v>
      </c>
      <c r="S8" s="220">
        <f>+R8*19%</f>
        <v>0</v>
      </c>
      <c r="T8" s="220">
        <f>+R8+S8</f>
        <v>0</v>
      </c>
      <c r="U8" s="219">
        <f>+R8*1.05</f>
        <v>0</v>
      </c>
      <c r="V8" s="220">
        <f>+U8*19%</f>
        <v>0</v>
      </c>
      <c r="W8" s="220">
        <f>+U8+V8</f>
        <v>0</v>
      </c>
      <c r="X8" s="219">
        <f>+(((U8/12)*1.05)*2)+((((U8/12)*1.05)/30)*3)</f>
        <v>0</v>
      </c>
      <c r="Y8" s="220">
        <f>+X8*19%</f>
        <v>0</v>
      </c>
      <c r="Z8" s="221">
        <f>+X8+Y8</f>
        <v>0</v>
      </c>
      <c r="AA8" s="222"/>
      <c r="AB8" s="223" t="s">
        <v>53</v>
      </c>
      <c r="AC8" s="224">
        <f>+X8+U8+R8+O8</f>
        <v>0</v>
      </c>
      <c r="AD8" s="224">
        <f>+Y8+V8+S8+P8</f>
        <v>0</v>
      </c>
      <c r="AE8" s="225">
        <f>+AC8+AD8</f>
        <v>0</v>
      </c>
      <c r="AF8" s="226"/>
    </row>
    <row r="9" spans="1:32" ht="14.5" x14ac:dyDescent="0.35">
      <c r="A9" s="156"/>
      <c r="B9" s="227"/>
      <c r="C9" s="210" t="s">
        <v>54</v>
      </c>
      <c r="D9" s="228"/>
      <c r="E9" s="212">
        <v>1</v>
      </c>
      <c r="F9" s="212" t="s">
        <v>180</v>
      </c>
      <c r="G9" s="228"/>
      <c r="H9" s="213"/>
      <c r="I9" s="214">
        <v>12</v>
      </c>
      <c r="J9" s="215">
        <v>1</v>
      </c>
      <c r="K9" s="216"/>
      <c r="L9" s="217">
        <v>1500</v>
      </c>
      <c r="M9" s="218"/>
      <c r="N9" s="8"/>
      <c r="O9" s="219">
        <f t="shared" ref="O9:O53" si="0">+((N9/30)*22)+(N9*9)</f>
        <v>0</v>
      </c>
      <c r="P9" s="220">
        <f t="shared" ref="P9:P53" si="1">+O9*19%</f>
        <v>0</v>
      </c>
      <c r="Q9" s="220">
        <f t="shared" ref="Q9:Q53" si="2">+O9+P9</f>
        <v>0</v>
      </c>
      <c r="R9" s="219">
        <f t="shared" ref="R9:R53" si="3">+(N9*1.05)*12</f>
        <v>0</v>
      </c>
      <c r="S9" s="220">
        <f t="shared" ref="S9:S53" si="4">+R9*19%</f>
        <v>0</v>
      </c>
      <c r="T9" s="220">
        <f t="shared" ref="T9:T53" si="5">+R9+S9</f>
        <v>0</v>
      </c>
      <c r="U9" s="219">
        <f t="shared" ref="U9:U53" si="6">+R9*1.05</f>
        <v>0</v>
      </c>
      <c r="V9" s="220">
        <f t="shared" ref="V9:V21" si="7">+U9*19%</f>
        <v>0</v>
      </c>
      <c r="W9" s="220">
        <f t="shared" ref="W9:W21" si="8">+U9+V9</f>
        <v>0</v>
      </c>
      <c r="X9" s="219">
        <f t="shared" ref="X9:X53" si="9">+(((U9/12)*1.05)*2)+((((U9/12)*1.05)/30)*3)</f>
        <v>0</v>
      </c>
      <c r="Y9" s="220">
        <f t="shared" ref="Y9:Y21" si="10">+X9*19%</f>
        <v>0</v>
      </c>
      <c r="Z9" s="221">
        <f t="shared" ref="Z9:Z21" si="11">+X9+Y9</f>
        <v>0</v>
      </c>
      <c r="AA9" s="222"/>
      <c r="AB9" s="223"/>
      <c r="AC9" s="224">
        <f t="shared" ref="AC9:AC53" si="12">+X9+U9+R9+O9</f>
        <v>0</v>
      </c>
      <c r="AD9" s="224">
        <f t="shared" ref="AD9:AD53" si="13">+Y9+V9+S9+P9</f>
        <v>0</v>
      </c>
      <c r="AE9" s="225">
        <f t="shared" ref="AE9:AE53" si="14">+AC9+AD9</f>
        <v>0</v>
      </c>
    </row>
    <row r="10" spans="1:32" ht="14.5" x14ac:dyDescent="0.35">
      <c r="A10" s="156"/>
      <c r="B10" s="227"/>
      <c r="C10" s="210" t="s">
        <v>55</v>
      </c>
      <c r="D10" s="228"/>
      <c r="E10" s="212">
        <v>1</v>
      </c>
      <c r="F10" s="212" t="s">
        <v>180</v>
      </c>
      <c r="G10" s="228"/>
      <c r="H10" s="213"/>
      <c r="I10" s="214">
        <v>8</v>
      </c>
      <c r="J10" s="215">
        <v>2</v>
      </c>
      <c r="K10" s="216"/>
      <c r="L10" s="217">
        <v>1100</v>
      </c>
      <c r="M10" s="218"/>
      <c r="N10" s="8"/>
      <c r="O10" s="219">
        <f t="shared" si="0"/>
        <v>0</v>
      </c>
      <c r="P10" s="220">
        <f t="shared" si="1"/>
        <v>0</v>
      </c>
      <c r="Q10" s="220">
        <f t="shared" si="2"/>
        <v>0</v>
      </c>
      <c r="R10" s="219">
        <f t="shared" si="3"/>
        <v>0</v>
      </c>
      <c r="S10" s="220">
        <f t="shared" si="4"/>
        <v>0</v>
      </c>
      <c r="T10" s="220">
        <f t="shared" si="5"/>
        <v>0</v>
      </c>
      <c r="U10" s="219">
        <f t="shared" si="6"/>
        <v>0</v>
      </c>
      <c r="V10" s="220">
        <f t="shared" si="7"/>
        <v>0</v>
      </c>
      <c r="W10" s="220">
        <f t="shared" si="8"/>
        <v>0</v>
      </c>
      <c r="X10" s="219">
        <f t="shared" si="9"/>
        <v>0</v>
      </c>
      <c r="Y10" s="220">
        <f t="shared" si="10"/>
        <v>0</v>
      </c>
      <c r="Z10" s="221">
        <f t="shared" si="11"/>
        <v>0</v>
      </c>
      <c r="AA10" s="222"/>
      <c r="AB10" s="223"/>
      <c r="AC10" s="224">
        <f t="shared" si="12"/>
        <v>0</v>
      </c>
      <c r="AD10" s="224">
        <f t="shared" si="13"/>
        <v>0</v>
      </c>
      <c r="AE10" s="225">
        <f t="shared" si="14"/>
        <v>0</v>
      </c>
    </row>
    <row r="11" spans="1:32" ht="14.5" x14ac:dyDescent="0.35">
      <c r="A11" s="156"/>
      <c r="B11" s="227"/>
      <c r="C11" s="210" t="s">
        <v>56</v>
      </c>
      <c r="D11" s="228"/>
      <c r="E11" s="212">
        <v>1</v>
      </c>
      <c r="F11" s="212" t="s">
        <v>180</v>
      </c>
      <c r="G11" s="228"/>
      <c r="H11" s="213"/>
      <c r="I11" s="214">
        <v>4</v>
      </c>
      <c r="J11" s="215">
        <v>1</v>
      </c>
      <c r="K11" s="216"/>
      <c r="L11" s="217">
        <v>400</v>
      </c>
      <c r="M11" s="218"/>
      <c r="N11" s="8"/>
      <c r="O11" s="219">
        <f t="shared" si="0"/>
        <v>0</v>
      </c>
      <c r="P11" s="220">
        <f t="shared" si="1"/>
        <v>0</v>
      </c>
      <c r="Q11" s="220">
        <f t="shared" si="2"/>
        <v>0</v>
      </c>
      <c r="R11" s="219">
        <f t="shared" si="3"/>
        <v>0</v>
      </c>
      <c r="S11" s="220">
        <f t="shared" si="4"/>
        <v>0</v>
      </c>
      <c r="T11" s="220">
        <f t="shared" si="5"/>
        <v>0</v>
      </c>
      <c r="U11" s="219">
        <f t="shared" si="6"/>
        <v>0</v>
      </c>
      <c r="V11" s="220">
        <f t="shared" si="7"/>
        <v>0</v>
      </c>
      <c r="W11" s="220">
        <f t="shared" si="8"/>
        <v>0</v>
      </c>
      <c r="X11" s="219">
        <f t="shared" si="9"/>
        <v>0</v>
      </c>
      <c r="Y11" s="220">
        <f t="shared" si="10"/>
        <v>0</v>
      </c>
      <c r="Z11" s="221">
        <f t="shared" si="11"/>
        <v>0</v>
      </c>
      <c r="AA11" s="222"/>
      <c r="AB11" s="223"/>
      <c r="AC11" s="224">
        <f t="shared" si="12"/>
        <v>0</v>
      </c>
      <c r="AD11" s="224">
        <f t="shared" si="13"/>
        <v>0</v>
      </c>
      <c r="AE11" s="225">
        <f t="shared" si="14"/>
        <v>0</v>
      </c>
    </row>
    <row r="12" spans="1:32" ht="14.5" x14ac:dyDescent="0.35">
      <c r="A12" s="156"/>
      <c r="B12" s="227"/>
      <c r="C12" s="210" t="s">
        <v>57</v>
      </c>
      <c r="D12" s="228"/>
      <c r="E12" s="212">
        <v>1</v>
      </c>
      <c r="F12" s="212" t="s">
        <v>180</v>
      </c>
      <c r="G12" s="228"/>
      <c r="H12" s="213"/>
      <c r="I12" s="214">
        <v>4</v>
      </c>
      <c r="J12" s="215">
        <v>1</v>
      </c>
      <c r="K12" s="216"/>
      <c r="L12" s="217">
        <v>400</v>
      </c>
      <c r="M12" s="218"/>
      <c r="N12" s="8"/>
      <c r="O12" s="219">
        <f t="shared" si="0"/>
        <v>0</v>
      </c>
      <c r="P12" s="220">
        <f t="shared" si="1"/>
        <v>0</v>
      </c>
      <c r="Q12" s="220">
        <f t="shared" si="2"/>
        <v>0</v>
      </c>
      <c r="R12" s="219">
        <f t="shared" si="3"/>
        <v>0</v>
      </c>
      <c r="S12" s="220">
        <f t="shared" si="4"/>
        <v>0</v>
      </c>
      <c r="T12" s="220">
        <f t="shared" si="5"/>
        <v>0</v>
      </c>
      <c r="U12" s="219">
        <f t="shared" si="6"/>
        <v>0</v>
      </c>
      <c r="V12" s="220">
        <f t="shared" si="7"/>
        <v>0</v>
      </c>
      <c r="W12" s="220">
        <f t="shared" si="8"/>
        <v>0</v>
      </c>
      <c r="X12" s="219">
        <f t="shared" si="9"/>
        <v>0</v>
      </c>
      <c r="Y12" s="220">
        <f t="shared" si="10"/>
        <v>0</v>
      </c>
      <c r="Z12" s="221">
        <f t="shared" si="11"/>
        <v>0</v>
      </c>
      <c r="AA12" s="222"/>
      <c r="AB12" s="223"/>
      <c r="AC12" s="224">
        <f t="shared" si="12"/>
        <v>0</v>
      </c>
      <c r="AD12" s="224">
        <f t="shared" si="13"/>
        <v>0</v>
      </c>
      <c r="AE12" s="225">
        <f t="shared" si="14"/>
        <v>0</v>
      </c>
    </row>
    <row r="13" spans="1:32" ht="14.5" x14ac:dyDescent="0.35">
      <c r="A13" s="156"/>
      <c r="B13" s="227"/>
      <c r="C13" s="210" t="s">
        <v>58</v>
      </c>
      <c r="D13" s="228"/>
      <c r="E13" s="212">
        <v>1</v>
      </c>
      <c r="F13" s="212" t="s">
        <v>180</v>
      </c>
      <c r="G13" s="228"/>
      <c r="H13" s="213"/>
      <c r="I13" s="214">
        <v>5</v>
      </c>
      <c r="J13" s="215">
        <v>1</v>
      </c>
      <c r="K13" s="216"/>
      <c r="L13" s="217">
        <v>500</v>
      </c>
      <c r="M13" s="218"/>
      <c r="N13" s="8"/>
      <c r="O13" s="219">
        <f t="shared" si="0"/>
        <v>0</v>
      </c>
      <c r="P13" s="220">
        <f t="shared" si="1"/>
        <v>0</v>
      </c>
      <c r="Q13" s="220">
        <f t="shared" si="2"/>
        <v>0</v>
      </c>
      <c r="R13" s="219">
        <f t="shared" si="3"/>
        <v>0</v>
      </c>
      <c r="S13" s="220">
        <f t="shared" si="4"/>
        <v>0</v>
      </c>
      <c r="T13" s="220">
        <f t="shared" si="5"/>
        <v>0</v>
      </c>
      <c r="U13" s="219">
        <f t="shared" si="6"/>
        <v>0</v>
      </c>
      <c r="V13" s="220">
        <f t="shared" si="7"/>
        <v>0</v>
      </c>
      <c r="W13" s="220">
        <f t="shared" si="8"/>
        <v>0</v>
      </c>
      <c r="X13" s="219">
        <f t="shared" si="9"/>
        <v>0</v>
      </c>
      <c r="Y13" s="220">
        <f t="shared" si="10"/>
        <v>0</v>
      </c>
      <c r="Z13" s="221">
        <f t="shared" si="11"/>
        <v>0</v>
      </c>
      <c r="AA13" s="222"/>
      <c r="AB13" s="223"/>
      <c r="AC13" s="224">
        <f t="shared" si="12"/>
        <v>0</v>
      </c>
      <c r="AD13" s="224">
        <f t="shared" si="13"/>
        <v>0</v>
      </c>
      <c r="AE13" s="225">
        <f t="shared" si="14"/>
        <v>0</v>
      </c>
    </row>
    <row r="14" spans="1:32" ht="14.5" x14ac:dyDescent="0.35">
      <c r="A14" s="156"/>
      <c r="B14" s="227"/>
      <c r="C14" s="210" t="s">
        <v>59</v>
      </c>
      <c r="D14" s="228"/>
      <c r="E14" s="212">
        <v>1</v>
      </c>
      <c r="F14" s="212" t="s">
        <v>180</v>
      </c>
      <c r="G14" s="228"/>
      <c r="H14" s="213"/>
      <c r="I14" s="214">
        <v>4</v>
      </c>
      <c r="J14" s="215">
        <v>1</v>
      </c>
      <c r="K14" s="216"/>
      <c r="L14" s="217">
        <v>400</v>
      </c>
      <c r="M14" s="218"/>
      <c r="N14" s="8"/>
      <c r="O14" s="219">
        <f t="shared" si="0"/>
        <v>0</v>
      </c>
      <c r="P14" s="220">
        <f t="shared" si="1"/>
        <v>0</v>
      </c>
      <c r="Q14" s="220">
        <f t="shared" si="2"/>
        <v>0</v>
      </c>
      <c r="R14" s="219">
        <f t="shared" si="3"/>
        <v>0</v>
      </c>
      <c r="S14" s="220">
        <f t="shared" si="4"/>
        <v>0</v>
      </c>
      <c r="T14" s="220">
        <f t="shared" si="5"/>
        <v>0</v>
      </c>
      <c r="U14" s="219">
        <f t="shared" si="6"/>
        <v>0</v>
      </c>
      <c r="V14" s="220">
        <f t="shared" si="7"/>
        <v>0</v>
      </c>
      <c r="W14" s="220">
        <f t="shared" si="8"/>
        <v>0</v>
      </c>
      <c r="X14" s="219">
        <f t="shared" si="9"/>
        <v>0</v>
      </c>
      <c r="Y14" s="220">
        <f t="shared" si="10"/>
        <v>0</v>
      </c>
      <c r="Z14" s="221">
        <f t="shared" si="11"/>
        <v>0</v>
      </c>
      <c r="AA14" s="222"/>
      <c r="AB14" s="223"/>
      <c r="AC14" s="224">
        <f t="shared" si="12"/>
        <v>0</v>
      </c>
      <c r="AD14" s="224">
        <f t="shared" si="13"/>
        <v>0</v>
      </c>
      <c r="AE14" s="225">
        <f t="shared" si="14"/>
        <v>0</v>
      </c>
    </row>
    <row r="15" spans="1:32" ht="14.5" x14ac:dyDescent="0.35">
      <c r="A15" s="156"/>
      <c r="B15" s="227"/>
      <c r="C15" s="210" t="s">
        <v>60</v>
      </c>
      <c r="D15" s="228"/>
      <c r="E15" s="212">
        <v>1</v>
      </c>
      <c r="F15" s="212" t="s">
        <v>180</v>
      </c>
      <c r="G15" s="228"/>
      <c r="H15" s="213"/>
      <c r="I15" s="214">
        <v>4</v>
      </c>
      <c r="J15" s="215">
        <v>1</v>
      </c>
      <c r="K15" s="216"/>
      <c r="L15" s="217">
        <v>400</v>
      </c>
      <c r="M15" s="218"/>
      <c r="N15" s="8"/>
      <c r="O15" s="219">
        <f t="shared" si="0"/>
        <v>0</v>
      </c>
      <c r="P15" s="220">
        <f t="shared" si="1"/>
        <v>0</v>
      </c>
      <c r="Q15" s="220">
        <f t="shared" si="2"/>
        <v>0</v>
      </c>
      <c r="R15" s="219">
        <f t="shared" si="3"/>
        <v>0</v>
      </c>
      <c r="S15" s="220">
        <f t="shared" si="4"/>
        <v>0</v>
      </c>
      <c r="T15" s="220">
        <f t="shared" si="5"/>
        <v>0</v>
      </c>
      <c r="U15" s="219">
        <f t="shared" si="6"/>
        <v>0</v>
      </c>
      <c r="V15" s="220">
        <f t="shared" si="7"/>
        <v>0</v>
      </c>
      <c r="W15" s="220">
        <f t="shared" si="8"/>
        <v>0</v>
      </c>
      <c r="X15" s="219">
        <f t="shared" si="9"/>
        <v>0</v>
      </c>
      <c r="Y15" s="220">
        <f t="shared" si="10"/>
        <v>0</v>
      </c>
      <c r="Z15" s="221">
        <f t="shared" si="11"/>
        <v>0</v>
      </c>
      <c r="AA15" s="222"/>
      <c r="AB15" s="223"/>
      <c r="AC15" s="224">
        <f t="shared" si="12"/>
        <v>0</v>
      </c>
      <c r="AD15" s="224">
        <f t="shared" si="13"/>
        <v>0</v>
      </c>
      <c r="AE15" s="225">
        <f t="shared" si="14"/>
        <v>0</v>
      </c>
    </row>
    <row r="16" spans="1:32" ht="14.5" x14ac:dyDescent="0.35">
      <c r="A16" s="156"/>
      <c r="B16" s="227"/>
      <c r="C16" s="210" t="s">
        <v>61</v>
      </c>
      <c r="D16" s="228"/>
      <c r="E16" s="212">
        <v>1</v>
      </c>
      <c r="F16" s="212" t="s">
        <v>180</v>
      </c>
      <c r="G16" s="228"/>
      <c r="H16" s="213"/>
      <c r="I16" s="214">
        <v>9</v>
      </c>
      <c r="J16" s="215">
        <v>1</v>
      </c>
      <c r="K16" s="216"/>
      <c r="L16" s="217">
        <v>900</v>
      </c>
      <c r="M16" s="218"/>
      <c r="N16" s="8"/>
      <c r="O16" s="219">
        <f t="shared" si="0"/>
        <v>0</v>
      </c>
      <c r="P16" s="220">
        <f t="shared" si="1"/>
        <v>0</v>
      </c>
      <c r="Q16" s="220">
        <f t="shared" si="2"/>
        <v>0</v>
      </c>
      <c r="R16" s="219">
        <f t="shared" si="3"/>
        <v>0</v>
      </c>
      <c r="S16" s="220">
        <f t="shared" si="4"/>
        <v>0</v>
      </c>
      <c r="T16" s="220">
        <f t="shared" si="5"/>
        <v>0</v>
      </c>
      <c r="U16" s="219">
        <f t="shared" si="6"/>
        <v>0</v>
      </c>
      <c r="V16" s="220">
        <f t="shared" si="7"/>
        <v>0</v>
      </c>
      <c r="W16" s="220">
        <f t="shared" si="8"/>
        <v>0</v>
      </c>
      <c r="X16" s="219">
        <f t="shared" si="9"/>
        <v>0</v>
      </c>
      <c r="Y16" s="220">
        <f t="shared" si="10"/>
        <v>0</v>
      </c>
      <c r="Z16" s="221">
        <f t="shared" si="11"/>
        <v>0</v>
      </c>
      <c r="AA16" s="222"/>
      <c r="AB16" s="223"/>
      <c r="AC16" s="224">
        <f t="shared" si="12"/>
        <v>0</v>
      </c>
      <c r="AD16" s="224">
        <f t="shared" si="13"/>
        <v>0</v>
      </c>
      <c r="AE16" s="225">
        <f t="shared" si="14"/>
        <v>0</v>
      </c>
    </row>
    <row r="17" spans="1:31" ht="14.5" x14ac:dyDescent="0.35">
      <c r="A17" s="156"/>
      <c r="B17" s="227"/>
      <c r="C17" s="210" t="s">
        <v>62</v>
      </c>
      <c r="D17" s="229"/>
      <c r="E17" s="212">
        <v>1</v>
      </c>
      <c r="F17" s="212" t="s">
        <v>180</v>
      </c>
      <c r="G17" s="228"/>
      <c r="H17" s="213"/>
      <c r="I17" s="214">
        <v>4</v>
      </c>
      <c r="J17" s="215" t="s">
        <v>51</v>
      </c>
      <c r="K17" s="216"/>
      <c r="L17" s="217">
        <v>400</v>
      </c>
      <c r="M17" s="218"/>
      <c r="N17" s="8"/>
      <c r="O17" s="219">
        <f t="shared" si="0"/>
        <v>0</v>
      </c>
      <c r="P17" s="220">
        <f t="shared" si="1"/>
        <v>0</v>
      </c>
      <c r="Q17" s="220">
        <f t="shared" si="2"/>
        <v>0</v>
      </c>
      <c r="R17" s="219">
        <f t="shared" si="3"/>
        <v>0</v>
      </c>
      <c r="S17" s="220">
        <f t="shared" si="4"/>
        <v>0</v>
      </c>
      <c r="T17" s="220">
        <f t="shared" si="5"/>
        <v>0</v>
      </c>
      <c r="U17" s="219">
        <f t="shared" si="6"/>
        <v>0</v>
      </c>
      <c r="V17" s="220">
        <f t="shared" si="7"/>
        <v>0</v>
      </c>
      <c r="W17" s="220">
        <f t="shared" si="8"/>
        <v>0</v>
      </c>
      <c r="X17" s="219">
        <f t="shared" si="9"/>
        <v>0</v>
      </c>
      <c r="Y17" s="220">
        <f t="shared" si="10"/>
        <v>0</v>
      </c>
      <c r="Z17" s="221">
        <f t="shared" si="11"/>
        <v>0</v>
      </c>
      <c r="AA17" s="222"/>
      <c r="AB17" s="223"/>
      <c r="AC17" s="224">
        <f t="shared" si="12"/>
        <v>0</v>
      </c>
      <c r="AD17" s="224">
        <f t="shared" si="13"/>
        <v>0</v>
      </c>
      <c r="AE17" s="225">
        <f t="shared" si="14"/>
        <v>0</v>
      </c>
    </row>
    <row r="18" spans="1:31" ht="15" customHeight="1" x14ac:dyDescent="0.35">
      <c r="A18" s="156"/>
      <c r="B18" s="230"/>
      <c r="C18" s="210" t="s">
        <v>177</v>
      </c>
      <c r="D18" s="231" t="s">
        <v>181</v>
      </c>
      <c r="E18" s="212">
        <v>1</v>
      </c>
      <c r="F18" s="212" t="s">
        <v>180</v>
      </c>
      <c r="G18" s="228"/>
      <c r="H18" s="213"/>
      <c r="I18" s="214">
        <v>18</v>
      </c>
      <c r="J18" s="215" t="s">
        <v>51</v>
      </c>
      <c r="K18" s="216"/>
      <c r="L18" s="217">
        <v>1800</v>
      </c>
      <c r="M18" s="218"/>
      <c r="N18" s="8"/>
      <c r="O18" s="219">
        <f t="shared" si="0"/>
        <v>0</v>
      </c>
      <c r="P18" s="220">
        <f t="shared" si="1"/>
        <v>0</v>
      </c>
      <c r="Q18" s="220">
        <f t="shared" si="2"/>
        <v>0</v>
      </c>
      <c r="R18" s="219">
        <f t="shared" si="3"/>
        <v>0</v>
      </c>
      <c r="S18" s="220">
        <f t="shared" si="4"/>
        <v>0</v>
      </c>
      <c r="T18" s="220">
        <f t="shared" si="5"/>
        <v>0</v>
      </c>
      <c r="U18" s="219">
        <f t="shared" si="6"/>
        <v>0</v>
      </c>
      <c r="V18" s="220">
        <f t="shared" si="7"/>
        <v>0</v>
      </c>
      <c r="W18" s="220">
        <f t="shared" si="8"/>
        <v>0</v>
      </c>
      <c r="X18" s="219">
        <f t="shared" si="9"/>
        <v>0</v>
      </c>
      <c r="Y18" s="220">
        <f t="shared" si="10"/>
        <v>0</v>
      </c>
      <c r="Z18" s="221">
        <f t="shared" si="11"/>
        <v>0</v>
      </c>
      <c r="AA18" s="222"/>
      <c r="AB18" s="223"/>
      <c r="AC18" s="224">
        <f t="shared" si="12"/>
        <v>0</v>
      </c>
      <c r="AD18" s="224">
        <f t="shared" si="13"/>
        <v>0</v>
      </c>
      <c r="AE18" s="225">
        <f t="shared" si="14"/>
        <v>0</v>
      </c>
    </row>
    <row r="19" spans="1:31" ht="23" x14ac:dyDescent="0.35">
      <c r="A19" s="156"/>
      <c r="B19" s="232" t="s">
        <v>64</v>
      </c>
      <c r="C19" s="233"/>
      <c r="D19" s="234" t="s">
        <v>65</v>
      </c>
      <c r="E19" s="212">
        <v>1</v>
      </c>
      <c r="F19" s="212" t="s">
        <v>180</v>
      </c>
      <c r="G19" s="228"/>
      <c r="H19" s="234">
        <v>1</v>
      </c>
      <c r="I19" s="214">
        <v>5</v>
      </c>
      <c r="J19" s="214">
        <v>2</v>
      </c>
      <c r="K19" s="235" t="s">
        <v>66</v>
      </c>
      <c r="L19" s="217">
        <v>700</v>
      </c>
      <c r="M19" s="218"/>
      <c r="N19" s="8"/>
      <c r="O19" s="219">
        <f t="shared" si="0"/>
        <v>0</v>
      </c>
      <c r="P19" s="220">
        <f t="shared" si="1"/>
        <v>0</v>
      </c>
      <c r="Q19" s="220">
        <f t="shared" si="2"/>
        <v>0</v>
      </c>
      <c r="R19" s="219">
        <f t="shared" si="3"/>
        <v>0</v>
      </c>
      <c r="S19" s="220">
        <f t="shared" si="4"/>
        <v>0</v>
      </c>
      <c r="T19" s="220">
        <f t="shared" si="5"/>
        <v>0</v>
      </c>
      <c r="U19" s="219">
        <f t="shared" si="6"/>
        <v>0</v>
      </c>
      <c r="V19" s="220">
        <f t="shared" si="7"/>
        <v>0</v>
      </c>
      <c r="W19" s="220">
        <f t="shared" si="8"/>
        <v>0</v>
      </c>
      <c r="X19" s="219">
        <f t="shared" si="9"/>
        <v>0</v>
      </c>
      <c r="Y19" s="220">
        <f t="shared" si="10"/>
        <v>0</v>
      </c>
      <c r="Z19" s="221">
        <f t="shared" si="11"/>
        <v>0</v>
      </c>
      <c r="AA19" s="222"/>
      <c r="AB19" s="236" t="s">
        <v>64</v>
      </c>
      <c r="AC19" s="224">
        <f t="shared" si="12"/>
        <v>0</v>
      </c>
      <c r="AD19" s="224">
        <f t="shared" si="13"/>
        <v>0</v>
      </c>
      <c r="AE19" s="225">
        <f t="shared" si="14"/>
        <v>0</v>
      </c>
    </row>
    <row r="20" spans="1:31" ht="18" customHeight="1" x14ac:dyDescent="0.35">
      <c r="A20" s="156"/>
      <c r="B20" s="232" t="s">
        <v>67</v>
      </c>
      <c r="C20" s="233"/>
      <c r="D20" s="234" t="s">
        <v>68</v>
      </c>
      <c r="E20" s="212">
        <v>1</v>
      </c>
      <c r="F20" s="212" t="s">
        <v>180</v>
      </c>
      <c r="G20" s="228"/>
      <c r="H20" s="234">
        <v>1</v>
      </c>
      <c r="I20" s="214">
        <v>1</v>
      </c>
      <c r="J20" s="215" t="s">
        <v>51</v>
      </c>
      <c r="K20" s="235" t="s">
        <v>71</v>
      </c>
      <c r="L20" s="217">
        <v>200</v>
      </c>
      <c r="M20" s="218"/>
      <c r="N20" s="8"/>
      <c r="O20" s="219">
        <f t="shared" si="0"/>
        <v>0</v>
      </c>
      <c r="P20" s="220">
        <f t="shared" si="1"/>
        <v>0</v>
      </c>
      <c r="Q20" s="220">
        <f t="shared" si="2"/>
        <v>0</v>
      </c>
      <c r="R20" s="219">
        <f t="shared" si="3"/>
        <v>0</v>
      </c>
      <c r="S20" s="220">
        <f t="shared" si="4"/>
        <v>0</v>
      </c>
      <c r="T20" s="220">
        <f t="shared" si="5"/>
        <v>0</v>
      </c>
      <c r="U20" s="219">
        <f t="shared" si="6"/>
        <v>0</v>
      </c>
      <c r="V20" s="220">
        <f t="shared" si="7"/>
        <v>0</v>
      </c>
      <c r="W20" s="220">
        <f t="shared" si="8"/>
        <v>0</v>
      </c>
      <c r="X20" s="219">
        <f t="shared" si="9"/>
        <v>0</v>
      </c>
      <c r="Y20" s="220">
        <f t="shared" si="10"/>
        <v>0</v>
      </c>
      <c r="Z20" s="221">
        <f t="shared" si="11"/>
        <v>0</v>
      </c>
      <c r="AA20" s="222"/>
      <c r="AB20" s="236" t="s">
        <v>67</v>
      </c>
      <c r="AC20" s="224">
        <f t="shared" si="12"/>
        <v>0</v>
      </c>
      <c r="AD20" s="224">
        <f t="shared" si="13"/>
        <v>0</v>
      </c>
      <c r="AE20" s="225">
        <f t="shared" si="14"/>
        <v>0</v>
      </c>
    </row>
    <row r="21" spans="1:31" ht="21" x14ac:dyDescent="0.35">
      <c r="A21" s="156"/>
      <c r="B21" s="232" t="s">
        <v>69</v>
      </c>
      <c r="C21" s="233"/>
      <c r="D21" s="234" t="s">
        <v>70</v>
      </c>
      <c r="E21" s="212">
        <v>1</v>
      </c>
      <c r="F21" s="212" t="s">
        <v>180</v>
      </c>
      <c r="G21" s="228"/>
      <c r="H21" s="234">
        <v>1</v>
      </c>
      <c r="I21" s="214">
        <v>2</v>
      </c>
      <c r="J21" s="215" t="s">
        <v>51</v>
      </c>
      <c r="K21" s="235" t="s">
        <v>71</v>
      </c>
      <c r="L21" s="217">
        <v>300</v>
      </c>
      <c r="M21" s="218"/>
      <c r="N21" s="8"/>
      <c r="O21" s="219">
        <f t="shared" si="0"/>
        <v>0</v>
      </c>
      <c r="P21" s="220">
        <f t="shared" si="1"/>
        <v>0</v>
      </c>
      <c r="Q21" s="220">
        <f t="shared" si="2"/>
        <v>0</v>
      </c>
      <c r="R21" s="219">
        <f t="shared" si="3"/>
        <v>0</v>
      </c>
      <c r="S21" s="220">
        <f t="shared" si="4"/>
        <v>0</v>
      </c>
      <c r="T21" s="220">
        <f t="shared" si="5"/>
        <v>0</v>
      </c>
      <c r="U21" s="219">
        <f t="shared" si="6"/>
        <v>0</v>
      </c>
      <c r="V21" s="220">
        <f t="shared" si="7"/>
        <v>0</v>
      </c>
      <c r="W21" s="220">
        <f t="shared" si="8"/>
        <v>0</v>
      </c>
      <c r="X21" s="219">
        <f t="shared" si="9"/>
        <v>0</v>
      </c>
      <c r="Y21" s="220">
        <f t="shared" si="10"/>
        <v>0</v>
      </c>
      <c r="Z21" s="221">
        <f t="shared" si="11"/>
        <v>0</v>
      </c>
      <c r="AA21" s="222"/>
      <c r="AB21" s="236" t="s">
        <v>69</v>
      </c>
      <c r="AC21" s="224">
        <f t="shared" si="12"/>
        <v>0</v>
      </c>
      <c r="AD21" s="224">
        <f t="shared" si="13"/>
        <v>0</v>
      </c>
      <c r="AE21" s="225">
        <f t="shared" si="14"/>
        <v>0</v>
      </c>
    </row>
    <row r="22" spans="1:31" ht="21" x14ac:dyDescent="0.35">
      <c r="A22" s="156"/>
      <c r="B22" s="232" t="s">
        <v>122</v>
      </c>
      <c r="C22" s="233"/>
      <c r="D22" s="234" t="s">
        <v>70</v>
      </c>
      <c r="E22" s="212">
        <v>1</v>
      </c>
      <c r="F22" s="212" t="s">
        <v>180</v>
      </c>
      <c r="G22" s="228"/>
      <c r="H22" s="234">
        <v>1</v>
      </c>
      <c r="I22" s="214">
        <v>1</v>
      </c>
      <c r="J22" s="215" t="s">
        <v>51</v>
      </c>
      <c r="K22" s="235" t="s">
        <v>71</v>
      </c>
      <c r="L22" s="217">
        <v>300</v>
      </c>
      <c r="M22" s="218"/>
      <c r="N22" s="8"/>
      <c r="O22" s="219">
        <f t="shared" si="0"/>
        <v>0</v>
      </c>
      <c r="P22" s="220">
        <f t="shared" si="1"/>
        <v>0</v>
      </c>
      <c r="Q22" s="220">
        <f t="shared" si="2"/>
        <v>0</v>
      </c>
      <c r="R22" s="219">
        <f t="shared" si="3"/>
        <v>0</v>
      </c>
      <c r="S22" s="220">
        <f t="shared" si="4"/>
        <v>0</v>
      </c>
      <c r="T22" s="220">
        <f t="shared" si="5"/>
        <v>0</v>
      </c>
      <c r="U22" s="219">
        <f t="shared" si="6"/>
        <v>0</v>
      </c>
      <c r="V22" s="220">
        <f t="shared" ref="V22:V53" si="15">+U22*19%</f>
        <v>0</v>
      </c>
      <c r="W22" s="220">
        <f t="shared" ref="W22:W53" si="16">+U22+V22</f>
        <v>0</v>
      </c>
      <c r="X22" s="219">
        <f t="shared" si="9"/>
        <v>0</v>
      </c>
      <c r="Y22" s="220">
        <f t="shared" ref="Y22:Y53" si="17">+X22*19%</f>
        <v>0</v>
      </c>
      <c r="Z22" s="221">
        <f t="shared" ref="Z22:Z53" si="18">+X22+Y22</f>
        <v>0</v>
      </c>
      <c r="AA22" s="222"/>
      <c r="AB22" s="236" t="s">
        <v>122</v>
      </c>
      <c r="AC22" s="224">
        <f t="shared" si="12"/>
        <v>0</v>
      </c>
      <c r="AD22" s="224">
        <f t="shared" si="13"/>
        <v>0</v>
      </c>
      <c r="AE22" s="225">
        <f t="shared" si="14"/>
        <v>0</v>
      </c>
    </row>
    <row r="23" spans="1:31" ht="21" x14ac:dyDescent="0.35">
      <c r="A23" s="156"/>
      <c r="B23" s="232" t="s">
        <v>123</v>
      </c>
      <c r="C23" s="233"/>
      <c r="D23" s="234" t="s">
        <v>70</v>
      </c>
      <c r="E23" s="212">
        <v>1</v>
      </c>
      <c r="F23" s="212" t="s">
        <v>180</v>
      </c>
      <c r="G23" s="228"/>
      <c r="H23" s="234">
        <v>1</v>
      </c>
      <c r="I23" s="214">
        <v>1</v>
      </c>
      <c r="J23" s="215" t="s">
        <v>51</v>
      </c>
      <c r="K23" s="235" t="s">
        <v>71</v>
      </c>
      <c r="L23" s="217">
        <v>300</v>
      </c>
      <c r="M23" s="218"/>
      <c r="N23" s="8"/>
      <c r="O23" s="219">
        <f t="shared" si="0"/>
        <v>0</v>
      </c>
      <c r="P23" s="220">
        <f t="shared" si="1"/>
        <v>0</v>
      </c>
      <c r="Q23" s="220">
        <f t="shared" si="2"/>
        <v>0</v>
      </c>
      <c r="R23" s="219">
        <f t="shared" si="3"/>
        <v>0</v>
      </c>
      <c r="S23" s="220">
        <f t="shared" si="4"/>
        <v>0</v>
      </c>
      <c r="T23" s="220">
        <f t="shared" si="5"/>
        <v>0</v>
      </c>
      <c r="U23" s="219">
        <f t="shared" si="6"/>
        <v>0</v>
      </c>
      <c r="V23" s="220">
        <f t="shared" si="15"/>
        <v>0</v>
      </c>
      <c r="W23" s="220">
        <f t="shared" si="16"/>
        <v>0</v>
      </c>
      <c r="X23" s="219">
        <f t="shared" si="9"/>
        <v>0</v>
      </c>
      <c r="Y23" s="220">
        <f t="shared" si="17"/>
        <v>0</v>
      </c>
      <c r="Z23" s="221">
        <f t="shared" si="18"/>
        <v>0</v>
      </c>
      <c r="AA23" s="222"/>
      <c r="AB23" s="236" t="s">
        <v>123</v>
      </c>
      <c r="AC23" s="224">
        <f t="shared" si="12"/>
        <v>0</v>
      </c>
      <c r="AD23" s="224">
        <f t="shared" si="13"/>
        <v>0</v>
      </c>
      <c r="AE23" s="225">
        <f t="shared" si="14"/>
        <v>0</v>
      </c>
    </row>
    <row r="24" spans="1:31" ht="21" x14ac:dyDescent="0.35">
      <c r="A24" s="156"/>
      <c r="B24" s="232" t="s">
        <v>124</v>
      </c>
      <c r="C24" s="233"/>
      <c r="D24" s="234" t="s">
        <v>70</v>
      </c>
      <c r="E24" s="212">
        <v>1</v>
      </c>
      <c r="F24" s="212" t="s">
        <v>180</v>
      </c>
      <c r="G24" s="228"/>
      <c r="H24" s="234">
        <v>1</v>
      </c>
      <c r="I24" s="214">
        <v>1</v>
      </c>
      <c r="J24" s="215" t="s">
        <v>51</v>
      </c>
      <c r="K24" s="235" t="s">
        <v>71</v>
      </c>
      <c r="L24" s="217">
        <v>300</v>
      </c>
      <c r="M24" s="218"/>
      <c r="N24" s="8"/>
      <c r="O24" s="219">
        <f t="shared" si="0"/>
        <v>0</v>
      </c>
      <c r="P24" s="220">
        <f t="shared" si="1"/>
        <v>0</v>
      </c>
      <c r="Q24" s="220">
        <f t="shared" si="2"/>
        <v>0</v>
      </c>
      <c r="R24" s="219">
        <f t="shared" si="3"/>
        <v>0</v>
      </c>
      <c r="S24" s="220">
        <f t="shared" si="4"/>
        <v>0</v>
      </c>
      <c r="T24" s="220">
        <f t="shared" si="5"/>
        <v>0</v>
      </c>
      <c r="U24" s="219">
        <f t="shared" si="6"/>
        <v>0</v>
      </c>
      <c r="V24" s="220">
        <f t="shared" si="15"/>
        <v>0</v>
      </c>
      <c r="W24" s="220">
        <f t="shared" si="16"/>
        <v>0</v>
      </c>
      <c r="X24" s="219">
        <f t="shared" si="9"/>
        <v>0</v>
      </c>
      <c r="Y24" s="220">
        <f t="shared" si="17"/>
        <v>0</v>
      </c>
      <c r="Z24" s="221">
        <f t="shared" si="18"/>
        <v>0</v>
      </c>
      <c r="AA24" s="222"/>
      <c r="AB24" s="236" t="s">
        <v>124</v>
      </c>
      <c r="AC24" s="224">
        <f t="shared" si="12"/>
        <v>0</v>
      </c>
      <c r="AD24" s="224">
        <f t="shared" si="13"/>
        <v>0</v>
      </c>
      <c r="AE24" s="225">
        <f t="shared" si="14"/>
        <v>0</v>
      </c>
    </row>
    <row r="25" spans="1:31" ht="24" customHeight="1" x14ac:dyDescent="0.35">
      <c r="A25" s="156"/>
      <c r="B25" s="237" t="s">
        <v>72</v>
      </c>
      <c r="C25" s="238"/>
      <c r="D25" s="234" t="s">
        <v>73</v>
      </c>
      <c r="E25" s="212">
        <v>1</v>
      </c>
      <c r="F25" s="212" t="s">
        <v>180</v>
      </c>
      <c r="G25" s="228"/>
      <c r="H25" s="234">
        <v>1</v>
      </c>
      <c r="I25" s="214">
        <v>10</v>
      </c>
      <c r="J25" s="214">
        <v>2</v>
      </c>
      <c r="K25" s="235" t="s">
        <v>71</v>
      </c>
      <c r="L25" s="217">
        <v>1000</v>
      </c>
      <c r="M25" s="218"/>
      <c r="N25" s="8"/>
      <c r="O25" s="219">
        <f t="shared" si="0"/>
        <v>0</v>
      </c>
      <c r="P25" s="220">
        <f t="shared" si="1"/>
        <v>0</v>
      </c>
      <c r="Q25" s="220">
        <f t="shared" si="2"/>
        <v>0</v>
      </c>
      <c r="R25" s="219">
        <f t="shared" si="3"/>
        <v>0</v>
      </c>
      <c r="S25" s="220">
        <f t="shared" si="4"/>
        <v>0</v>
      </c>
      <c r="T25" s="220">
        <f t="shared" si="5"/>
        <v>0</v>
      </c>
      <c r="U25" s="219">
        <f t="shared" si="6"/>
        <v>0</v>
      </c>
      <c r="V25" s="220">
        <f t="shared" si="15"/>
        <v>0</v>
      </c>
      <c r="W25" s="220">
        <f t="shared" si="16"/>
        <v>0</v>
      </c>
      <c r="X25" s="219">
        <f t="shared" si="9"/>
        <v>0</v>
      </c>
      <c r="Y25" s="220">
        <f t="shared" si="17"/>
        <v>0</v>
      </c>
      <c r="Z25" s="221">
        <f t="shared" si="18"/>
        <v>0</v>
      </c>
      <c r="AA25" s="222"/>
      <c r="AB25" s="236" t="s">
        <v>72</v>
      </c>
      <c r="AC25" s="224">
        <f t="shared" si="12"/>
        <v>0</v>
      </c>
      <c r="AD25" s="224">
        <f t="shared" si="13"/>
        <v>0</v>
      </c>
      <c r="AE25" s="225">
        <f t="shared" si="14"/>
        <v>0</v>
      </c>
    </row>
    <row r="26" spans="1:31" ht="21" x14ac:dyDescent="0.35">
      <c r="A26" s="156"/>
      <c r="B26" s="237" t="s">
        <v>74</v>
      </c>
      <c r="C26" s="238"/>
      <c r="D26" s="234" t="s">
        <v>75</v>
      </c>
      <c r="E26" s="212">
        <v>1</v>
      </c>
      <c r="F26" s="212" t="s">
        <v>180</v>
      </c>
      <c r="G26" s="229"/>
      <c r="H26" s="234">
        <v>1</v>
      </c>
      <c r="I26" s="214">
        <v>3</v>
      </c>
      <c r="J26" s="215" t="s">
        <v>51</v>
      </c>
      <c r="K26" s="235" t="s">
        <v>71</v>
      </c>
      <c r="L26" s="217">
        <v>400</v>
      </c>
      <c r="M26" s="218"/>
      <c r="N26" s="8"/>
      <c r="O26" s="219">
        <f t="shared" si="0"/>
        <v>0</v>
      </c>
      <c r="P26" s="220">
        <f t="shared" si="1"/>
        <v>0</v>
      </c>
      <c r="Q26" s="220">
        <f t="shared" si="2"/>
        <v>0</v>
      </c>
      <c r="R26" s="219">
        <f t="shared" si="3"/>
        <v>0</v>
      </c>
      <c r="S26" s="220">
        <f t="shared" si="4"/>
        <v>0</v>
      </c>
      <c r="T26" s="220">
        <f t="shared" si="5"/>
        <v>0</v>
      </c>
      <c r="U26" s="219">
        <f t="shared" si="6"/>
        <v>0</v>
      </c>
      <c r="V26" s="220">
        <f t="shared" si="15"/>
        <v>0</v>
      </c>
      <c r="W26" s="220">
        <f t="shared" si="16"/>
        <v>0</v>
      </c>
      <c r="X26" s="219">
        <f t="shared" si="9"/>
        <v>0</v>
      </c>
      <c r="Y26" s="220">
        <f t="shared" si="17"/>
        <v>0</v>
      </c>
      <c r="Z26" s="221">
        <f t="shared" si="18"/>
        <v>0</v>
      </c>
      <c r="AA26" s="222"/>
      <c r="AB26" s="236" t="s">
        <v>74</v>
      </c>
      <c r="AC26" s="224">
        <f t="shared" si="12"/>
        <v>0</v>
      </c>
      <c r="AD26" s="224">
        <f t="shared" si="13"/>
        <v>0</v>
      </c>
      <c r="AE26" s="225">
        <f t="shared" si="14"/>
        <v>0</v>
      </c>
    </row>
    <row r="27" spans="1:31" ht="14.5" x14ac:dyDescent="0.35">
      <c r="A27" s="156"/>
      <c r="B27" s="237" t="s">
        <v>76</v>
      </c>
      <c r="C27" s="238"/>
      <c r="D27" s="234" t="s">
        <v>77</v>
      </c>
      <c r="E27" s="212">
        <v>1</v>
      </c>
      <c r="F27" s="212" t="s">
        <v>180</v>
      </c>
      <c r="G27" s="211" t="s">
        <v>196</v>
      </c>
      <c r="H27" s="234">
        <v>1</v>
      </c>
      <c r="I27" s="214">
        <v>3</v>
      </c>
      <c r="J27" s="215" t="s">
        <v>51</v>
      </c>
      <c r="K27" s="235" t="s">
        <v>71</v>
      </c>
      <c r="L27" s="217">
        <v>300</v>
      </c>
      <c r="M27" s="235">
        <v>1</v>
      </c>
      <c r="N27" s="8"/>
      <c r="O27" s="219">
        <f t="shared" si="0"/>
        <v>0</v>
      </c>
      <c r="P27" s="220">
        <f t="shared" si="1"/>
        <v>0</v>
      </c>
      <c r="Q27" s="220">
        <f t="shared" si="2"/>
        <v>0</v>
      </c>
      <c r="R27" s="219">
        <f t="shared" si="3"/>
        <v>0</v>
      </c>
      <c r="S27" s="220">
        <f t="shared" si="4"/>
        <v>0</v>
      </c>
      <c r="T27" s="220">
        <f t="shared" si="5"/>
        <v>0</v>
      </c>
      <c r="U27" s="219">
        <f t="shared" si="6"/>
        <v>0</v>
      </c>
      <c r="V27" s="220">
        <f t="shared" si="15"/>
        <v>0</v>
      </c>
      <c r="W27" s="220">
        <f t="shared" si="16"/>
        <v>0</v>
      </c>
      <c r="X27" s="219">
        <f t="shared" si="9"/>
        <v>0</v>
      </c>
      <c r="Y27" s="220">
        <f t="shared" si="17"/>
        <v>0</v>
      </c>
      <c r="Z27" s="221">
        <f t="shared" si="18"/>
        <v>0</v>
      </c>
      <c r="AA27" s="222"/>
      <c r="AB27" s="236" t="s">
        <v>76</v>
      </c>
      <c r="AC27" s="224">
        <f t="shared" si="12"/>
        <v>0</v>
      </c>
      <c r="AD27" s="224">
        <f t="shared" si="13"/>
        <v>0</v>
      </c>
      <c r="AE27" s="225">
        <f t="shared" si="14"/>
        <v>0</v>
      </c>
    </row>
    <row r="28" spans="1:31" ht="31.5" x14ac:dyDescent="0.35">
      <c r="A28" s="156"/>
      <c r="B28" s="237" t="s">
        <v>78</v>
      </c>
      <c r="C28" s="238"/>
      <c r="D28" s="234" t="s">
        <v>79</v>
      </c>
      <c r="E28" s="212">
        <v>1</v>
      </c>
      <c r="F28" s="212" t="s">
        <v>180</v>
      </c>
      <c r="G28" s="228"/>
      <c r="H28" s="234">
        <v>1</v>
      </c>
      <c r="I28" s="214">
        <v>3</v>
      </c>
      <c r="J28" s="215" t="s">
        <v>51</v>
      </c>
      <c r="K28" s="235" t="s">
        <v>71</v>
      </c>
      <c r="L28" s="217">
        <v>300</v>
      </c>
      <c r="M28" s="235">
        <v>1</v>
      </c>
      <c r="N28" s="8"/>
      <c r="O28" s="219">
        <f t="shared" si="0"/>
        <v>0</v>
      </c>
      <c r="P28" s="220">
        <f t="shared" si="1"/>
        <v>0</v>
      </c>
      <c r="Q28" s="220">
        <f t="shared" si="2"/>
        <v>0</v>
      </c>
      <c r="R28" s="219">
        <f t="shared" si="3"/>
        <v>0</v>
      </c>
      <c r="S28" s="220">
        <f t="shared" si="4"/>
        <v>0</v>
      </c>
      <c r="T28" s="220">
        <f t="shared" si="5"/>
        <v>0</v>
      </c>
      <c r="U28" s="219">
        <f t="shared" si="6"/>
        <v>0</v>
      </c>
      <c r="V28" s="220">
        <f t="shared" si="15"/>
        <v>0</v>
      </c>
      <c r="W28" s="220">
        <f t="shared" si="16"/>
        <v>0</v>
      </c>
      <c r="X28" s="219">
        <f t="shared" si="9"/>
        <v>0</v>
      </c>
      <c r="Y28" s="220">
        <f t="shared" si="17"/>
        <v>0</v>
      </c>
      <c r="Z28" s="221">
        <f t="shared" si="18"/>
        <v>0</v>
      </c>
      <c r="AA28" s="222"/>
      <c r="AB28" s="236" t="s">
        <v>78</v>
      </c>
      <c r="AC28" s="224">
        <f t="shared" si="12"/>
        <v>0</v>
      </c>
      <c r="AD28" s="224">
        <f t="shared" si="13"/>
        <v>0</v>
      </c>
      <c r="AE28" s="225">
        <f t="shared" si="14"/>
        <v>0</v>
      </c>
    </row>
    <row r="29" spans="1:31" ht="15" customHeight="1" x14ac:dyDescent="0.35">
      <c r="A29" s="156"/>
      <c r="B29" s="232" t="s">
        <v>80</v>
      </c>
      <c r="C29" s="233"/>
      <c r="D29" s="234" t="s">
        <v>81</v>
      </c>
      <c r="E29" s="212">
        <v>1</v>
      </c>
      <c r="F29" s="212" t="s">
        <v>180</v>
      </c>
      <c r="G29" s="228"/>
      <c r="H29" s="234">
        <v>1</v>
      </c>
      <c r="I29" s="214">
        <v>3</v>
      </c>
      <c r="J29" s="215" t="s">
        <v>51</v>
      </c>
      <c r="K29" s="235" t="s">
        <v>71</v>
      </c>
      <c r="L29" s="217">
        <v>600</v>
      </c>
      <c r="M29" s="235">
        <v>1</v>
      </c>
      <c r="N29" s="8"/>
      <c r="O29" s="219">
        <f t="shared" si="0"/>
        <v>0</v>
      </c>
      <c r="P29" s="220">
        <f t="shared" si="1"/>
        <v>0</v>
      </c>
      <c r="Q29" s="220">
        <f t="shared" si="2"/>
        <v>0</v>
      </c>
      <c r="R29" s="219">
        <f t="shared" si="3"/>
        <v>0</v>
      </c>
      <c r="S29" s="220">
        <f t="shared" si="4"/>
        <v>0</v>
      </c>
      <c r="T29" s="220">
        <f t="shared" si="5"/>
        <v>0</v>
      </c>
      <c r="U29" s="219">
        <f t="shared" si="6"/>
        <v>0</v>
      </c>
      <c r="V29" s="220">
        <f t="shared" si="15"/>
        <v>0</v>
      </c>
      <c r="W29" s="220">
        <f t="shared" si="16"/>
        <v>0</v>
      </c>
      <c r="X29" s="219">
        <f t="shared" si="9"/>
        <v>0</v>
      </c>
      <c r="Y29" s="220">
        <f t="shared" si="17"/>
        <v>0</v>
      </c>
      <c r="Z29" s="221">
        <f t="shared" si="18"/>
        <v>0</v>
      </c>
      <c r="AA29" s="222"/>
      <c r="AB29" s="236" t="s">
        <v>80</v>
      </c>
      <c r="AC29" s="224">
        <f t="shared" si="12"/>
        <v>0</v>
      </c>
      <c r="AD29" s="224">
        <f t="shared" si="13"/>
        <v>0</v>
      </c>
      <c r="AE29" s="225">
        <f t="shared" si="14"/>
        <v>0</v>
      </c>
    </row>
    <row r="30" spans="1:31" ht="34.5" customHeight="1" x14ac:dyDescent="0.35">
      <c r="A30" s="156"/>
      <c r="B30" s="232" t="s">
        <v>82</v>
      </c>
      <c r="C30" s="233"/>
      <c r="D30" s="234" t="s">
        <v>83</v>
      </c>
      <c r="E30" s="212">
        <v>1</v>
      </c>
      <c r="F30" s="212" t="s">
        <v>180</v>
      </c>
      <c r="G30" s="228"/>
      <c r="H30" s="234" t="s">
        <v>84</v>
      </c>
      <c r="I30" s="214">
        <v>2</v>
      </c>
      <c r="J30" s="215"/>
      <c r="K30" s="235" t="s">
        <v>71</v>
      </c>
      <c r="L30" s="217">
        <v>300</v>
      </c>
      <c r="M30" s="235">
        <v>1</v>
      </c>
      <c r="N30" s="8"/>
      <c r="O30" s="219">
        <f t="shared" si="0"/>
        <v>0</v>
      </c>
      <c r="P30" s="220">
        <f t="shared" si="1"/>
        <v>0</v>
      </c>
      <c r="Q30" s="220">
        <f t="shared" si="2"/>
        <v>0</v>
      </c>
      <c r="R30" s="219">
        <f t="shared" si="3"/>
        <v>0</v>
      </c>
      <c r="S30" s="220">
        <f t="shared" si="4"/>
        <v>0</v>
      </c>
      <c r="T30" s="220">
        <f t="shared" si="5"/>
        <v>0</v>
      </c>
      <c r="U30" s="219">
        <f t="shared" si="6"/>
        <v>0</v>
      </c>
      <c r="V30" s="220">
        <f t="shared" si="15"/>
        <v>0</v>
      </c>
      <c r="W30" s="220">
        <f t="shared" si="16"/>
        <v>0</v>
      </c>
      <c r="X30" s="219">
        <f t="shared" si="9"/>
        <v>0</v>
      </c>
      <c r="Y30" s="220">
        <f t="shared" si="17"/>
        <v>0</v>
      </c>
      <c r="Z30" s="221">
        <f t="shared" si="18"/>
        <v>0</v>
      </c>
      <c r="AA30" s="222"/>
      <c r="AB30" s="236" t="s">
        <v>82</v>
      </c>
      <c r="AC30" s="224">
        <f t="shared" si="12"/>
        <v>0</v>
      </c>
      <c r="AD30" s="224">
        <f t="shared" si="13"/>
        <v>0</v>
      </c>
      <c r="AE30" s="225">
        <f t="shared" si="14"/>
        <v>0</v>
      </c>
    </row>
    <row r="31" spans="1:31" ht="18" customHeight="1" x14ac:dyDescent="0.35">
      <c r="A31" s="156"/>
      <c r="B31" s="232" t="s">
        <v>27</v>
      </c>
      <c r="C31" s="233"/>
      <c r="D31" s="234" t="s">
        <v>28</v>
      </c>
      <c r="E31" s="212">
        <v>1</v>
      </c>
      <c r="F31" s="212" t="s">
        <v>180</v>
      </c>
      <c r="G31" s="228"/>
      <c r="H31" s="234">
        <v>1</v>
      </c>
      <c r="I31" s="214">
        <v>5</v>
      </c>
      <c r="J31" s="215" t="s">
        <v>51</v>
      </c>
      <c r="K31" s="235" t="s">
        <v>71</v>
      </c>
      <c r="L31" s="217">
        <v>500</v>
      </c>
      <c r="M31" s="235">
        <v>1</v>
      </c>
      <c r="N31" s="8"/>
      <c r="O31" s="219">
        <f t="shared" si="0"/>
        <v>0</v>
      </c>
      <c r="P31" s="220">
        <f t="shared" si="1"/>
        <v>0</v>
      </c>
      <c r="Q31" s="220">
        <f t="shared" si="2"/>
        <v>0</v>
      </c>
      <c r="R31" s="219">
        <f t="shared" si="3"/>
        <v>0</v>
      </c>
      <c r="S31" s="220">
        <f t="shared" si="4"/>
        <v>0</v>
      </c>
      <c r="T31" s="220">
        <f t="shared" si="5"/>
        <v>0</v>
      </c>
      <c r="U31" s="219">
        <f t="shared" si="6"/>
        <v>0</v>
      </c>
      <c r="V31" s="220">
        <f t="shared" si="15"/>
        <v>0</v>
      </c>
      <c r="W31" s="220">
        <f t="shared" si="16"/>
        <v>0</v>
      </c>
      <c r="X31" s="219">
        <f t="shared" si="9"/>
        <v>0</v>
      </c>
      <c r="Y31" s="220">
        <f t="shared" si="17"/>
        <v>0</v>
      </c>
      <c r="Z31" s="221">
        <f t="shared" si="18"/>
        <v>0</v>
      </c>
      <c r="AA31" s="222"/>
      <c r="AB31" s="236" t="s">
        <v>27</v>
      </c>
      <c r="AC31" s="224">
        <f t="shared" si="12"/>
        <v>0</v>
      </c>
      <c r="AD31" s="224">
        <f t="shared" si="13"/>
        <v>0</v>
      </c>
      <c r="AE31" s="225">
        <f t="shared" si="14"/>
        <v>0</v>
      </c>
    </row>
    <row r="32" spans="1:31" ht="18" customHeight="1" x14ac:dyDescent="0.35">
      <c r="A32" s="156"/>
      <c r="B32" s="232" t="s">
        <v>85</v>
      </c>
      <c r="C32" s="233"/>
      <c r="D32" s="234" t="s">
        <v>86</v>
      </c>
      <c r="E32" s="212">
        <v>1</v>
      </c>
      <c r="F32" s="212" t="s">
        <v>180</v>
      </c>
      <c r="G32" s="228"/>
      <c r="H32" s="234">
        <v>1</v>
      </c>
      <c r="I32" s="214">
        <v>5</v>
      </c>
      <c r="J32" s="215" t="s">
        <v>51</v>
      </c>
      <c r="K32" s="235" t="s">
        <v>71</v>
      </c>
      <c r="L32" s="217">
        <v>300</v>
      </c>
      <c r="M32" s="235">
        <v>1</v>
      </c>
      <c r="N32" s="8"/>
      <c r="O32" s="219">
        <f t="shared" si="0"/>
        <v>0</v>
      </c>
      <c r="P32" s="220">
        <f t="shared" si="1"/>
        <v>0</v>
      </c>
      <c r="Q32" s="220">
        <f t="shared" si="2"/>
        <v>0</v>
      </c>
      <c r="R32" s="219">
        <f t="shared" si="3"/>
        <v>0</v>
      </c>
      <c r="S32" s="220">
        <f t="shared" si="4"/>
        <v>0</v>
      </c>
      <c r="T32" s="220">
        <f t="shared" si="5"/>
        <v>0</v>
      </c>
      <c r="U32" s="219">
        <f t="shared" si="6"/>
        <v>0</v>
      </c>
      <c r="V32" s="220">
        <f t="shared" si="15"/>
        <v>0</v>
      </c>
      <c r="W32" s="220">
        <f t="shared" si="16"/>
        <v>0</v>
      </c>
      <c r="X32" s="219">
        <f t="shared" si="9"/>
        <v>0</v>
      </c>
      <c r="Y32" s="220">
        <f t="shared" si="17"/>
        <v>0</v>
      </c>
      <c r="Z32" s="221">
        <f t="shared" si="18"/>
        <v>0</v>
      </c>
      <c r="AA32" s="222"/>
      <c r="AB32" s="236" t="s">
        <v>85</v>
      </c>
      <c r="AC32" s="224">
        <f t="shared" si="12"/>
        <v>0</v>
      </c>
      <c r="AD32" s="224">
        <f t="shared" si="13"/>
        <v>0</v>
      </c>
      <c r="AE32" s="225">
        <f t="shared" si="14"/>
        <v>0</v>
      </c>
    </row>
    <row r="33" spans="1:31" ht="21" x14ac:dyDescent="0.35">
      <c r="A33" s="156"/>
      <c r="B33" s="232" t="s">
        <v>87</v>
      </c>
      <c r="C33" s="233"/>
      <c r="D33" s="234" t="s">
        <v>88</v>
      </c>
      <c r="E33" s="212">
        <v>1</v>
      </c>
      <c r="F33" s="212" t="s">
        <v>180</v>
      </c>
      <c r="G33" s="228"/>
      <c r="H33" s="234">
        <v>1</v>
      </c>
      <c r="I33" s="214">
        <v>3</v>
      </c>
      <c r="J33" s="215" t="s">
        <v>51</v>
      </c>
      <c r="K33" s="235" t="s">
        <v>71</v>
      </c>
      <c r="L33" s="217">
        <v>300</v>
      </c>
      <c r="M33" s="235">
        <v>1</v>
      </c>
      <c r="N33" s="8"/>
      <c r="O33" s="219">
        <f t="shared" si="0"/>
        <v>0</v>
      </c>
      <c r="P33" s="220">
        <f t="shared" si="1"/>
        <v>0</v>
      </c>
      <c r="Q33" s="220">
        <f t="shared" si="2"/>
        <v>0</v>
      </c>
      <c r="R33" s="219">
        <f t="shared" si="3"/>
        <v>0</v>
      </c>
      <c r="S33" s="220">
        <f t="shared" si="4"/>
        <v>0</v>
      </c>
      <c r="T33" s="220">
        <f t="shared" si="5"/>
        <v>0</v>
      </c>
      <c r="U33" s="219">
        <f t="shared" si="6"/>
        <v>0</v>
      </c>
      <c r="V33" s="220">
        <f t="shared" si="15"/>
        <v>0</v>
      </c>
      <c r="W33" s="220">
        <f t="shared" si="16"/>
        <v>0</v>
      </c>
      <c r="X33" s="219">
        <f t="shared" si="9"/>
        <v>0</v>
      </c>
      <c r="Y33" s="220">
        <f t="shared" si="17"/>
        <v>0</v>
      </c>
      <c r="Z33" s="221">
        <f t="shared" si="18"/>
        <v>0</v>
      </c>
      <c r="AA33" s="222"/>
      <c r="AB33" s="236" t="s">
        <v>87</v>
      </c>
      <c r="AC33" s="224">
        <f t="shared" si="12"/>
        <v>0</v>
      </c>
      <c r="AD33" s="224">
        <f t="shared" si="13"/>
        <v>0</v>
      </c>
      <c r="AE33" s="225">
        <f t="shared" si="14"/>
        <v>0</v>
      </c>
    </row>
    <row r="34" spans="1:31" ht="28" customHeight="1" x14ac:dyDescent="0.35">
      <c r="A34" s="239"/>
      <c r="B34" s="232" t="s">
        <v>89</v>
      </c>
      <c r="C34" s="233"/>
      <c r="D34" s="234" t="s">
        <v>90</v>
      </c>
      <c r="E34" s="212">
        <v>1</v>
      </c>
      <c r="F34" s="212" t="s">
        <v>180</v>
      </c>
      <c r="G34" s="228"/>
      <c r="H34" s="234">
        <v>2</v>
      </c>
      <c r="I34" s="214">
        <v>5</v>
      </c>
      <c r="J34" s="215" t="s">
        <v>51</v>
      </c>
      <c r="K34" s="235" t="s">
        <v>71</v>
      </c>
      <c r="L34" s="217">
        <v>500</v>
      </c>
      <c r="M34" s="235">
        <v>1</v>
      </c>
      <c r="N34" s="8"/>
      <c r="O34" s="219">
        <f t="shared" si="0"/>
        <v>0</v>
      </c>
      <c r="P34" s="220">
        <f t="shared" si="1"/>
        <v>0</v>
      </c>
      <c r="Q34" s="220">
        <f t="shared" si="2"/>
        <v>0</v>
      </c>
      <c r="R34" s="219">
        <f t="shared" si="3"/>
        <v>0</v>
      </c>
      <c r="S34" s="220">
        <f t="shared" si="4"/>
        <v>0</v>
      </c>
      <c r="T34" s="220">
        <f t="shared" si="5"/>
        <v>0</v>
      </c>
      <c r="U34" s="219">
        <f t="shared" si="6"/>
        <v>0</v>
      </c>
      <c r="V34" s="220">
        <f t="shared" si="15"/>
        <v>0</v>
      </c>
      <c r="W34" s="220">
        <f t="shared" si="16"/>
        <v>0</v>
      </c>
      <c r="X34" s="219">
        <f t="shared" si="9"/>
        <v>0</v>
      </c>
      <c r="Y34" s="220">
        <f t="shared" si="17"/>
        <v>0</v>
      </c>
      <c r="Z34" s="221">
        <f t="shared" si="18"/>
        <v>0</v>
      </c>
      <c r="AA34" s="222"/>
      <c r="AB34" s="236" t="s">
        <v>89</v>
      </c>
      <c r="AC34" s="224">
        <f t="shared" si="12"/>
        <v>0</v>
      </c>
      <c r="AD34" s="224">
        <f t="shared" si="13"/>
        <v>0</v>
      </c>
      <c r="AE34" s="225">
        <f t="shared" si="14"/>
        <v>0</v>
      </c>
    </row>
    <row r="35" spans="1:31" ht="31.5" x14ac:dyDescent="0.35">
      <c r="A35" s="156"/>
      <c r="B35" s="232" t="s">
        <v>25</v>
      </c>
      <c r="C35" s="233"/>
      <c r="D35" s="234" t="s">
        <v>26</v>
      </c>
      <c r="E35" s="212">
        <v>1</v>
      </c>
      <c r="F35" s="212" t="s">
        <v>180</v>
      </c>
      <c r="G35" s="228"/>
      <c r="H35" s="234">
        <v>1</v>
      </c>
      <c r="I35" s="214">
        <v>4</v>
      </c>
      <c r="J35" s="215" t="s">
        <v>51</v>
      </c>
      <c r="K35" s="235" t="s">
        <v>71</v>
      </c>
      <c r="L35" s="217">
        <v>300</v>
      </c>
      <c r="M35" s="235">
        <v>1</v>
      </c>
      <c r="N35" s="8"/>
      <c r="O35" s="219">
        <f t="shared" si="0"/>
        <v>0</v>
      </c>
      <c r="P35" s="220">
        <f t="shared" si="1"/>
        <v>0</v>
      </c>
      <c r="Q35" s="220">
        <f t="shared" si="2"/>
        <v>0</v>
      </c>
      <c r="R35" s="219">
        <f t="shared" si="3"/>
        <v>0</v>
      </c>
      <c r="S35" s="220">
        <f t="shared" si="4"/>
        <v>0</v>
      </c>
      <c r="T35" s="220">
        <f t="shared" si="5"/>
        <v>0</v>
      </c>
      <c r="U35" s="219">
        <f t="shared" si="6"/>
        <v>0</v>
      </c>
      <c r="V35" s="220">
        <f t="shared" si="15"/>
        <v>0</v>
      </c>
      <c r="W35" s="220">
        <f t="shared" si="16"/>
        <v>0</v>
      </c>
      <c r="X35" s="219">
        <f t="shared" si="9"/>
        <v>0</v>
      </c>
      <c r="Y35" s="220">
        <f t="shared" si="17"/>
        <v>0</v>
      </c>
      <c r="Z35" s="221">
        <f t="shared" si="18"/>
        <v>0</v>
      </c>
      <c r="AA35" s="222"/>
      <c r="AB35" s="236" t="s">
        <v>25</v>
      </c>
      <c r="AC35" s="224">
        <f t="shared" si="12"/>
        <v>0</v>
      </c>
      <c r="AD35" s="224">
        <f t="shared" si="13"/>
        <v>0</v>
      </c>
      <c r="AE35" s="225">
        <f t="shared" si="14"/>
        <v>0</v>
      </c>
    </row>
    <row r="36" spans="1:31" ht="21" x14ac:dyDescent="0.35">
      <c r="A36" s="156"/>
      <c r="B36" s="232" t="s">
        <v>35</v>
      </c>
      <c r="C36" s="233"/>
      <c r="D36" s="234" t="s">
        <v>36</v>
      </c>
      <c r="E36" s="212">
        <v>1</v>
      </c>
      <c r="F36" s="212" t="s">
        <v>180</v>
      </c>
      <c r="G36" s="228"/>
      <c r="H36" s="234">
        <v>1</v>
      </c>
      <c r="I36" s="214">
        <v>4</v>
      </c>
      <c r="J36" s="215" t="s">
        <v>51</v>
      </c>
      <c r="K36" s="235" t="s">
        <v>71</v>
      </c>
      <c r="L36" s="217">
        <v>300</v>
      </c>
      <c r="M36" s="235">
        <v>1</v>
      </c>
      <c r="N36" s="8"/>
      <c r="O36" s="219">
        <f t="shared" si="0"/>
        <v>0</v>
      </c>
      <c r="P36" s="220">
        <f t="shared" si="1"/>
        <v>0</v>
      </c>
      <c r="Q36" s="220">
        <f t="shared" si="2"/>
        <v>0</v>
      </c>
      <c r="R36" s="219">
        <f t="shared" si="3"/>
        <v>0</v>
      </c>
      <c r="S36" s="220">
        <f t="shared" si="4"/>
        <v>0</v>
      </c>
      <c r="T36" s="220">
        <f t="shared" si="5"/>
        <v>0</v>
      </c>
      <c r="U36" s="219">
        <f t="shared" si="6"/>
        <v>0</v>
      </c>
      <c r="V36" s="220">
        <f t="shared" si="15"/>
        <v>0</v>
      </c>
      <c r="W36" s="220">
        <f t="shared" si="16"/>
        <v>0</v>
      </c>
      <c r="X36" s="219">
        <f t="shared" si="9"/>
        <v>0</v>
      </c>
      <c r="Y36" s="220">
        <f t="shared" si="17"/>
        <v>0</v>
      </c>
      <c r="Z36" s="221">
        <f t="shared" si="18"/>
        <v>0</v>
      </c>
      <c r="AA36" s="222"/>
      <c r="AB36" s="236" t="s">
        <v>35</v>
      </c>
      <c r="AC36" s="224">
        <f t="shared" si="12"/>
        <v>0</v>
      </c>
      <c r="AD36" s="224">
        <f t="shared" si="13"/>
        <v>0</v>
      </c>
      <c r="AE36" s="225">
        <f t="shared" si="14"/>
        <v>0</v>
      </c>
    </row>
    <row r="37" spans="1:31" ht="21" x14ac:dyDescent="0.35">
      <c r="A37" s="156"/>
      <c r="B37" s="232" t="s">
        <v>91</v>
      </c>
      <c r="C37" s="233"/>
      <c r="D37" s="234" t="s">
        <v>92</v>
      </c>
      <c r="E37" s="212">
        <v>1</v>
      </c>
      <c r="F37" s="212" t="s">
        <v>180</v>
      </c>
      <c r="G37" s="228"/>
      <c r="H37" s="234">
        <v>1</v>
      </c>
      <c r="I37" s="214">
        <v>3</v>
      </c>
      <c r="J37" s="215" t="s">
        <v>51</v>
      </c>
      <c r="K37" s="235" t="s">
        <v>71</v>
      </c>
      <c r="L37" s="217">
        <v>300</v>
      </c>
      <c r="M37" s="235">
        <v>1</v>
      </c>
      <c r="N37" s="8"/>
      <c r="O37" s="219">
        <f t="shared" si="0"/>
        <v>0</v>
      </c>
      <c r="P37" s="220">
        <f t="shared" si="1"/>
        <v>0</v>
      </c>
      <c r="Q37" s="220">
        <f t="shared" si="2"/>
        <v>0</v>
      </c>
      <c r="R37" s="219">
        <f t="shared" si="3"/>
        <v>0</v>
      </c>
      <c r="S37" s="220">
        <f t="shared" si="4"/>
        <v>0</v>
      </c>
      <c r="T37" s="220">
        <f t="shared" si="5"/>
        <v>0</v>
      </c>
      <c r="U37" s="219">
        <f t="shared" si="6"/>
        <v>0</v>
      </c>
      <c r="V37" s="220">
        <f t="shared" si="15"/>
        <v>0</v>
      </c>
      <c r="W37" s="220">
        <f t="shared" si="16"/>
        <v>0</v>
      </c>
      <c r="X37" s="219">
        <f t="shared" si="9"/>
        <v>0</v>
      </c>
      <c r="Y37" s="220">
        <f t="shared" si="17"/>
        <v>0</v>
      </c>
      <c r="Z37" s="221">
        <f t="shared" si="18"/>
        <v>0</v>
      </c>
      <c r="AA37" s="222"/>
      <c r="AB37" s="236" t="s">
        <v>91</v>
      </c>
      <c r="AC37" s="224">
        <f t="shared" si="12"/>
        <v>0</v>
      </c>
      <c r="AD37" s="224">
        <f t="shared" si="13"/>
        <v>0</v>
      </c>
      <c r="AE37" s="225">
        <f t="shared" si="14"/>
        <v>0</v>
      </c>
    </row>
    <row r="38" spans="1:31" ht="21" x14ac:dyDescent="0.35">
      <c r="A38" s="156"/>
      <c r="B38" s="232" t="s">
        <v>93</v>
      </c>
      <c r="C38" s="233"/>
      <c r="D38" s="234" t="s">
        <v>94</v>
      </c>
      <c r="E38" s="212">
        <v>1</v>
      </c>
      <c r="F38" s="212" t="s">
        <v>180</v>
      </c>
      <c r="G38" s="228"/>
      <c r="H38" s="234">
        <v>1</v>
      </c>
      <c r="I38" s="214">
        <v>3</v>
      </c>
      <c r="J38" s="215" t="s">
        <v>51</v>
      </c>
      <c r="K38" s="235" t="s">
        <v>71</v>
      </c>
      <c r="L38" s="217">
        <v>300</v>
      </c>
      <c r="M38" s="235">
        <v>1</v>
      </c>
      <c r="N38" s="8"/>
      <c r="O38" s="219">
        <f t="shared" si="0"/>
        <v>0</v>
      </c>
      <c r="P38" s="220">
        <f t="shared" si="1"/>
        <v>0</v>
      </c>
      <c r="Q38" s="220">
        <f t="shared" si="2"/>
        <v>0</v>
      </c>
      <c r="R38" s="219">
        <f t="shared" si="3"/>
        <v>0</v>
      </c>
      <c r="S38" s="220">
        <f t="shared" si="4"/>
        <v>0</v>
      </c>
      <c r="T38" s="220">
        <f t="shared" si="5"/>
        <v>0</v>
      </c>
      <c r="U38" s="219">
        <f t="shared" si="6"/>
        <v>0</v>
      </c>
      <c r="V38" s="220">
        <f t="shared" si="15"/>
        <v>0</v>
      </c>
      <c r="W38" s="220">
        <f t="shared" si="16"/>
        <v>0</v>
      </c>
      <c r="X38" s="219">
        <f t="shared" si="9"/>
        <v>0</v>
      </c>
      <c r="Y38" s="220">
        <f t="shared" si="17"/>
        <v>0</v>
      </c>
      <c r="Z38" s="221">
        <f t="shared" si="18"/>
        <v>0</v>
      </c>
      <c r="AA38" s="222"/>
      <c r="AB38" s="236" t="s">
        <v>93</v>
      </c>
      <c r="AC38" s="224">
        <f t="shared" si="12"/>
        <v>0</v>
      </c>
      <c r="AD38" s="224">
        <f t="shared" si="13"/>
        <v>0</v>
      </c>
      <c r="AE38" s="225">
        <f t="shared" si="14"/>
        <v>0</v>
      </c>
    </row>
    <row r="39" spans="1:31" ht="31.5" x14ac:dyDescent="0.35">
      <c r="A39" s="156"/>
      <c r="B39" s="232" t="s">
        <v>95</v>
      </c>
      <c r="C39" s="233"/>
      <c r="D39" s="234" t="s">
        <v>96</v>
      </c>
      <c r="E39" s="212">
        <v>1</v>
      </c>
      <c r="F39" s="212" t="s">
        <v>180</v>
      </c>
      <c r="G39" s="228"/>
      <c r="H39" s="234">
        <v>1</v>
      </c>
      <c r="I39" s="214">
        <v>5</v>
      </c>
      <c r="J39" s="215" t="s">
        <v>51</v>
      </c>
      <c r="K39" s="235" t="s">
        <v>71</v>
      </c>
      <c r="L39" s="217">
        <v>400</v>
      </c>
      <c r="M39" s="235">
        <v>1</v>
      </c>
      <c r="N39" s="8"/>
      <c r="O39" s="219">
        <f t="shared" si="0"/>
        <v>0</v>
      </c>
      <c r="P39" s="220">
        <f t="shared" si="1"/>
        <v>0</v>
      </c>
      <c r="Q39" s="220">
        <f t="shared" si="2"/>
        <v>0</v>
      </c>
      <c r="R39" s="219">
        <f t="shared" si="3"/>
        <v>0</v>
      </c>
      <c r="S39" s="220">
        <f t="shared" si="4"/>
        <v>0</v>
      </c>
      <c r="T39" s="220">
        <f t="shared" si="5"/>
        <v>0</v>
      </c>
      <c r="U39" s="219">
        <f t="shared" si="6"/>
        <v>0</v>
      </c>
      <c r="V39" s="220">
        <f t="shared" si="15"/>
        <v>0</v>
      </c>
      <c r="W39" s="220">
        <f t="shared" si="16"/>
        <v>0</v>
      </c>
      <c r="X39" s="219">
        <f t="shared" si="9"/>
        <v>0</v>
      </c>
      <c r="Y39" s="220">
        <f t="shared" si="17"/>
        <v>0</v>
      </c>
      <c r="Z39" s="221">
        <f t="shared" si="18"/>
        <v>0</v>
      </c>
      <c r="AA39" s="222"/>
      <c r="AB39" s="236" t="s">
        <v>95</v>
      </c>
      <c r="AC39" s="224">
        <f t="shared" si="12"/>
        <v>0</v>
      </c>
      <c r="AD39" s="224">
        <f t="shared" si="13"/>
        <v>0</v>
      </c>
      <c r="AE39" s="225">
        <f t="shared" si="14"/>
        <v>0</v>
      </c>
    </row>
    <row r="40" spans="1:31" ht="42.5" customHeight="1" x14ac:dyDescent="0.35">
      <c r="A40" s="156"/>
      <c r="B40" s="232" t="s">
        <v>97</v>
      </c>
      <c r="C40" s="233"/>
      <c r="D40" s="234" t="s">
        <v>96</v>
      </c>
      <c r="E40" s="212">
        <v>1</v>
      </c>
      <c r="F40" s="212" t="s">
        <v>180</v>
      </c>
      <c r="G40" s="228"/>
      <c r="H40" s="234">
        <v>1</v>
      </c>
      <c r="I40" s="214">
        <v>5</v>
      </c>
      <c r="J40" s="215" t="s">
        <v>51</v>
      </c>
      <c r="K40" s="235" t="s">
        <v>71</v>
      </c>
      <c r="L40" s="217">
        <v>800</v>
      </c>
      <c r="M40" s="235">
        <v>1</v>
      </c>
      <c r="N40" s="8"/>
      <c r="O40" s="219">
        <f t="shared" si="0"/>
        <v>0</v>
      </c>
      <c r="P40" s="220">
        <f t="shared" si="1"/>
        <v>0</v>
      </c>
      <c r="Q40" s="220">
        <f t="shared" si="2"/>
        <v>0</v>
      </c>
      <c r="R40" s="219">
        <f t="shared" si="3"/>
        <v>0</v>
      </c>
      <c r="S40" s="220">
        <f t="shared" si="4"/>
        <v>0</v>
      </c>
      <c r="T40" s="220">
        <f t="shared" si="5"/>
        <v>0</v>
      </c>
      <c r="U40" s="219">
        <f t="shared" si="6"/>
        <v>0</v>
      </c>
      <c r="V40" s="220">
        <f t="shared" si="15"/>
        <v>0</v>
      </c>
      <c r="W40" s="220">
        <f t="shared" si="16"/>
        <v>0</v>
      </c>
      <c r="X40" s="219">
        <f t="shared" si="9"/>
        <v>0</v>
      </c>
      <c r="Y40" s="220">
        <f t="shared" si="17"/>
        <v>0</v>
      </c>
      <c r="Z40" s="221">
        <f t="shared" si="18"/>
        <v>0</v>
      </c>
      <c r="AA40" s="222"/>
      <c r="AB40" s="240" t="s">
        <v>97</v>
      </c>
      <c r="AC40" s="224">
        <f t="shared" si="12"/>
        <v>0</v>
      </c>
      <c r="AD40" s="224">
        <f t="shared" si="13"/>
        <v>0</v>
      </c>
      <c r="AE40" s="225">
        <f t="shared" si="14"/>
        <v>0</v>
      </c>
    </row>
    <row r="41" spans="1:31" ht="21" x14ac:dyDescent="0.35">
      <c r="A41" s="156"/>
      <c r="B41" s="232" t="s">
        <v>98</v>
      </c>
      <c r="C41" s="233"/>
      <c r="D41" s="234" t="s">
        <v>99</v>
      </c>
      <c r="E41" s="212">
        <v>1</v>
      </c>
      <c r="F41" s="212" t="s">
        <v>180</v>
      </c>
      <c r="G41" s="228"/>
      <c r="H41" s="234">
        <v>1</v>
      </c>
      <c r="I41" s="214">
        <v>3</v>
      </c>
      <c r="J41" s="215" t="s">
        <v>51</v>
      </c>
      <c r="K41" s="235" t="s">
        <v>71</v>
      </c>
      <c r="L41" s="217">
        <v>300</v>
      </c>
      <c r="M41" s="235">
        <v>1</v>
      </c>
      <c r="N41" s="8"/>
      <c r="O41" s="219">
        <f t="shared" si="0"/>
        <v>0</v>
      </c>
      <c r="P41" s="220">
        <f t="shared" si="1"/>
        <v>0</v>
      </c>
      <c r="Q41" s="220">
        <f t="shared" si="2"/>
        <v>0</v>
      </c>
      <c r="R41" s="219">
        <f t="shared" si="3"/>
        <v>0</v>
      </c>
      <c r="S41" s="220">
        <f t="shared" si="4"/>
        <v>0</v>
      </c>
      <c r="T41" s="220">
        <f t="shared" si="5"/>
        <v>0</v>
      </c>
      <c r="U41" s="219">
        <f t="shared" si="6"/>
        <v>0</v>
      </c>
      <c r="V41" s="220">
        <f t="shared" si="15"/>
        <v>0</v>
      </c>
      <c r="W41" s="220">
        <f t="shared" si="16"/>
        <v>0</v>
      </c>
      <c r="X41" s="219">
        <f t="shared" si="9"/>
        <v>0</v>
      </c>
      <c r="Y41" s="220">
        <f t="shared" si="17"/>
        <v>0</v>
      </c>
      <c r="Z41" s="221">
        <f t="shared" si="18"/>
        <v>0</v>
      </c>
      <c r="AA41" s="222"/>
      <c r="AB41" s="236" t="s">
        <v>98</v>
      </c>
      <c r="AC41" s="224">
        <f t="shared" si="12"/>
        <v>0</v>
      </c>
      <c r="AD41" s="224">
        <f t="shared" si="13"/>
        <v>0</v>
      </c>
      <c r="AE41" s="225">
        <f t="shared" si="14"/>
        <v>0</v>
      </c>
    </row>
    <row r="42" spans="1:31" ht="14.5" x14ac:dyDescent="0.35">
      <c r="A42" s="156"/>
      <c r="B42" s="232" t="s">
        <v>19</v>
      </c>
      <c r="C42" s="233"/>
      <c r="D42" s="234" t="s">
        <v>100</v>
      </c>
      <c r="E42" s="212">
        <v>1</v>
      </c>
      <c r="F42" s="212" t="s">
        <v>180</v>
      </c>
      <c r="G42" s="228"/>
      <c r="H42" s="234">
        <v>1</v>
      </c>
      <c r="I42" s="214">
        <v>3</v>
      </c>
      <c r="J42" s="215" t="s">
        <v>51</v>
      </c>
      <c r="K42" s="235" t="s">
        <v>71</v>
      </c>
      <c r="L42" s="217">
        <v>300</v>
      </c>
      <c r="M42" s="235">
        <v>1</v>
      </c>
      <c r="N42" s="8"/>
      <c r="O42" s="219">
        <f t="shared" si="0"/>
        <v>0</v>
      </c>
      <c r="P42" s="220">
        <f t="shared" si="1"/>
        <v>0</v>
      </c>
      <c r="Q42" s="220">
        <f t="shared" si="2"/>
        <v>0</v>
      </c>
      <c r="R42" s="219">
        <f t="shared" si="3"/>
        <v>0</v>
      </c>
      <c r="S42" s="220">
        <f t="shared" si="4"/>
        <v>0</v>
      </c>
      <c r="T42" s="220">
        <f t="shared" si="5"/>
        <v>0</v>
      </c>
      <c r="U42" s="219">
        <f t="shared" si="6"/>
        <v>0</v>
      </c>
      <c r="V42" s="220">
        <f t="shared" si="15"/>
        <v>0</v>
      </c>
      <c r="W42" s="220">
        <f t="shared" si="16"/>
        <v>0</v>
      </c>
      <c r="X42" s="219">
        <f t="shared" si="9"/>
        <v>0</v>
      </c>
      <c r="Y42" s="220">
        <f t="shared" si="17"/>
        <v>0</v>
      </c>
      <c r="Z42" s="221">
        <f t="shared" si="18"/>
        <v>0</v>
      </c>
      <c r="AA42" s="222"/>
      <c r="AB42" s="236" t="s">
        <v>19</v>
      </c>
      <c r="AC42" s="224">
        <f t="shared" si="12"/>
        <v>0</v>
      </c>
      <c r="AD42" s="224">
        <f t="shared" si="13"/>
        <v>0</v>
      </c>
      <c r="AE42" s="225">
        <f t="shared" si="14"/>
        <v>0</v>
      </c>
    </row>
    <row r="43" spans="1:31" ht="14.5" x14ac:dyDescent="0.35">
      <c r="A43" s="156"/>
      <c r="B43" s="232" t="s">
        <v>29</v>
      </c>
      <c r="C43" s="233"/>
      <c r="D43" s="234" t="s">
        <v>101</v>
      </c>
      <c r="E43" s="212">
        <v>1</v>
      </c>
      <c r="F43" s="212" t="s">
        <v>180</v>
      </c>
      <c r="G43" s="228"/>
      <c r="H43" s="234">
        <v>1</v>
      </c>
      <c r="I43" s="214">
        <v>3</v>
      </c>
      <c r="J43" s="215" t="s">
        <v>51</v>
      </c>
      <c r="K43" s="235" t="s">
        <v>71</v>
      </c>
      <c r="L43" s="217">
        <v>300</v>
      </c>
      <c r="M43" s="235">
        <v>1</v>
      </c>
      <c r="N43" s="8"/>
      <c r="O43" s="219">
        <f t="shared" si="0"/>
        <v>0</v>
      </c>
      <c r="P43" s="220">
        <f t="shared" si="1"/>
        <v>0</v>
      </c>
      <c r="Q43" s="220">
        <f t="shared" si="2"/>
        <v>0</v>
      </c>
      <c r="R43" s="219">
        <f t="shared" si="3"/>
        <v>0</v>
      </c>
      <c r="S43" s="220">
        <f t="shared" si="4"/>
        <v>0</v>
      </c>
      <c r="T43" s="220">
        <f t="shared" si="5"/>
        <v>0</v>
      </c>
      <c r="U43" s="219">
        <f t="shared" si="6"/>
        <v>0</v>
      </c>
      <c r="V43" s="220">
        <f t="shared" si="15"/>
        <v>0</v>
      </c>
      <c r="W43" s="220">
        <f t="shared" si="16"/>
        <v>0</v>
      </c>
      <c r="X43" s="219">
        <f t="shared" si="9"/>
        <v>0</v>
      </c>
      <c r="Y43" s="220">
        <f t="shared" si="17"/>
        <v>0</v>
      </c>
      <c r="Z43" s="221">
        <f t="shared" si="18"/>
        <v>0</v>
      </c>
      <c r="AA43" s="222"/>
      <c r="AB43" s="236" t="s">
        <v>29</v>
      </c>
      <c r="AC43" s="224">
        <f t="shared" si="12"/>
        <v>0</v>
      </c>
      <c r="AD43" s="224">
        <f t="shared" si="13"/>
        <v>0</v>
      </c>
      <c r="AE43" s="225">
        <f t="shared" si="14"/>
        <v>0</v>
      </c>
    </row>
    <row r="44" spans="1:31" ht="21" x14ac:dyDescent="0.35">
      <c r="A44" s="156"/>
      <c r="B44" s="232" t="s">
        <v>31</v>
      </c>
      <c r="C44" s="233"/>
      <c r="D44" s="234" t="s">
        <v>32</v>
      </c>
      <c r="E44" s="212">
        <v>1</v>
      </c>
      <c r="F44" s="212" t="s">
        <v>180</v>
      </c>
      <c r="G44" s="228"/>
      <c r="H44" s="234">
        <v>1</v>
      </c>
      <c r="I44" s="214">
        <v>4</v>
      </c>
      <c r="J44" s="215" t="s">
        <v>51</v>
      </c>
      <c r="K44" s="235" t="s">
        <v>71</v>
      </c>
      <c r="L44" s="217">
        <v>300</v>
      </c>
      <c r="M44" s="235">
        <v>1</v>
      </c>
      <c r="N44" s="8"/>
      <c r="O44" s="219">
        <f t="shared" si="0"/>
        <v>0</v>
      </c>
      <c r="P44" s="220">
        <f t="shared" si="1"/>
        <v>0</v>
      </c>
      <c r="Q44" s="220">
        <f t="shared" si="2"/>
        <v>0</v>
      </c>
      <c r="R44" s="219">
        <f t="shared" si="3"/>
        <v>0</v>
      </c>
      <c r="S44" s="220">
        <f t="shared" si="4"/>
        <v>0</v>
      </c>
      <c r="T44" s="220">
        <f t="shared" si="5"/>
        <v>0</v>
      </c>
      <c r="U44" s="219">
        <f t="shared" si="6"/>
        <v>0</v>
      </c>
      <c r="V44" s="220">
        <f t="shared" si="15"/>
        <v>0</v>
      </c>
      <c r="W44" s="220">
        <f t="shared" si="16"/>
        <v>0</v>
      </c>
      <c r="X44" s="219">
        <f t="shared" si="9"/>
        <v>0</v>
      </c>
      <c r="Y44" s="220">
        <f t="shared" si="17"/>
        <v>0</v>
      </c>
      <c r="Z44" s="221">
        <f t="shared" si="18"/>
        <v>0</v>
      </c>
      <c r="AA44" s="222"/>
      <c r="AB44" s="236" t="s">
        <v>31</v>
      </c>
      <c r="AC44" s="224">
        <f t="shared" si="12"/>
        <v>0</v>
      </c>
      <c r="AD44" s="224">
        <f t="shared" si="13"/>
        <v>0</v>
      </c>
      <c r="AE44" s="225">
        <f t="shared" si="14"/>
        <v>0</v>
      </c>
    </row>
    <row r="45" spans="1:31" ht="21" x14ac:dyDescent="0.35">
      <c r="A45" s="156"/>
      <c r="B45" s="232" t="s">
        <v>102</v>
      </c>
      <c r="C45" s="233"/>
      <c r="D45" s="234" t="s">
        <v>103</v>
      </c>
      <c r="E45" s="212">
        <v>1</v>
      </c>
      <c r="F45" s="212" t="s">
        <v>180</v>
      </c>
      <c r="G45" s="228"/>
      <c r="H45" s="234">
        <v>1</v>
      </c>
      <c r="I45" s="214">
        <v>3</v>
      </c>
      <c r="J45" s="215" t="s">
        <v>51</v>
      </c>
      <c r="K45" s="235" t="s">
        <v>71</v>
      </c>
      <c r="L45" s="217">
        <v>300</v>
      </c>
      <c r="M45" s="235">
        <v>1</v>
      </c>
      <c r="N45" s="8"/>
      <c r="O45" s="219">
        <f t="shared" si="0"/>
        <v>0</v>
      </c>
      <c r="P45" s="220">
        <f t="shared" si="1"/>
        <v>0</v>
      </c>
      <c r="Q45" s="220">
        <f t="shared" si="2"/>
        <v>0</v>
      </c>
      <c r="R45" s="219">
        <f t="shared" si="3"/>
        <v>0</v>
      </c>
      <c r="S45" s="220">
        <f t="shared" si="4"/>
        <v>0</v>
      </c>
      <c r="T45" s="220">
        <f t="shared" si="5"/>
        <v>0</v>
      </c>
      <c r="U45" s="219">
        <f t="shared" si="6"/>
        <v>0</v>
      </c>
      <c r="V45" s="220">
        <f t="shared" si="15"/>
        <v>0</v>
      </c>
      <c r="W45" s="220">
        <f t="shared" si="16"/>
        <v>0</v>
      </c>
      <c r="X45" s="219">
        <f t="shared" si="9"/>
        <v>0</v>
      </c>
      <c r="Y45" s="220">
        <f t="shared" si="17"/>
        <v>0</v>
      </c>
      <c r="Z45" s="221">
        <f t="shared" si="18"/>
        <v>0</v>
      </c>
      <c r="AA45" s="222"/>
      <c r="AB45" s="236" t="s">
        <v>102</v>
      </c>
      <c r="AC45" s="224">
        <f t="shared" si="12"/>
        <v>0</v>
      </c>
      <c r="AD45" s="224">
        <f t="shared" si="13"/>
        <v>0</v>
      </c>
      <c r="AE45" s="225">
        <f t="shared" si="14"/>
        <v>0</v>
      </c>
    </row>
    <row r="46" spans="1:31" ht="21" x14ac:dyDescent="0.35">
      <c r="A46" s="156"/>
      <c r="B46" s="232" t="s">
        <v>104</v>
      </c>
      <c r="C46" s="233"/>
      <c r="D46" s="234" t="s">
        <v>105</v>
      </c>
      <c r="E46" s="212">
        <v>1</v>
      </c>
      <c r="F46" s="212" t="s">
        <v>180</v>
      </c>
      <c r="G46" s="228"/>
      <c r="H46" s="234">
        <v>1</v>
      </c>
      <c r="I46" s="214">
        <v>3</v>
      </c>
      <c r="J46" s="215" t="s">
        <v>51</v>
      </c>
      <c r="K46" s="235" t="s">
        <v>71</v>
      </c>
      <c r="L46" s="217">
        <v>300</v>
      </c>
      <c r="M46" s="235">
        <v>1</v>
      </c>
      <c r="N46" s="8"/>
      <c r="O46" s="219">
        <f t="shared" si="0"/>
        <v>0</v>
      </c>
      <c r="P46" s="220">
        <f t="shared" si="1"/>
        <v>0</v>
      </c>
      <c r="Q46" s="220">
        <f t="shared" si="2"/>
        <v>0</v>
      </c>
      <c r="R46" s="219">
        <f t="shared" si="3"/>
        <v>0</v>
      </c>
      <c r="S46" s="220">
        <f t="shared" si="4"/>
        <v>0</v>
      </c>
      <c r="T46" s="220">
        <f t="shared" si="5"/>
        <v>0</v>
      </c>
      <c r="U46" s="219">
        <f t="shared" si="6"/>
        <v>0</v>
      </c>
      <c r="V46" s="220">
        <f t="shared" si="15"/>
        <v>0</v>
      </c>
      <c r="W46" s="220">
        <f t="shared" si="16"/>
        <v>0</v>
      </c>
      <c r="X46" s="219">
        <f t="shared" si="9"/>
        <v>0</v>
      </c>
      <c r="Y46" s="220">
        <f t="shared" si="17"/>
        <v>0</v>
      </c>
      <c r="Z46" s="221">
        <f t="shared" si="18"/>
        <v>0</v>
      </c>
      <c r="AA46" s="222"/>
      <c r="AB46" s="236" t="s">
        <v>104</v>
      </c>
      <c r="AC46" s="224">
        <f t="shared" si="12"/>
        <v>0</v>
      </c>
      <c r="AD46" s="224">
        <f t="shared" si="13"/>
        <v>0</v>
      </c>
      <c r="AE46" s="225">
        <f t="shared" si="14"/>
        <v>0</v>
      </c>
    </row>
    <row r="47" spans="1:31" ht="31.5" x14ac:dyDescent="0.35">
      <c r="A47" s="156"/>
      <c r="B47" s="232" t="s">
        <v>106</v>
      </c>
      <c r="C47" s="233"/>
      <c r="D47" s="234" t="s">
        <v>107</v>
      </c>
      <c r="E47" s="212">
        <v>1</v>
      </c>
      <c r="F47" s="212" t="s">
        <v>180</v>
      </c>
      <c r="G47" s="228"/>
      <c r="H47" s="234">
        <v>1</v>
      </c>
      <c r="I47" s="214">
        <v>4</v>
      </c>
      <c r="J47" s="215" t="s">
        <v>51</v>
      </c>
      <c r="K47" s="235" t="s">
        <v>71</v>
      </c>
      <c r="L47" s="217">
        <v>300</v>
      </c>
      <c r="M47" s="235">
        <v>1</v>
      </c>
      <c r="N47" s="8"/>
      <c r="O47" s="219">
        <f t="shared" si="0"/>
        <v>0</v>
      </c>
      <c r="P47" s="220">
        <f t="shared" si="1"/>
        <v>0</v>
      </c>
      <c r="Q47" s="220">
        <f t="shared" si="2"/>
        <v>0</v>
      </c>
      <c r="R47" s="219">
        <f t="shared" si="3"/>
        <v>0</v>
      </c>
      <c r="S47" s="220">
        <f t="shared" si="4"/>
        <v>0</v>
      </c>
      <c r="T47" s="220">
        <f t="shared" si="5"/>
        <v>0</v>
      </c>
      <c r="U47" s="219">
        <f t="shared" si="6"/>
        <v>0</v>
      </c>
      <c r="V47" s="220">
        <f t="shared" si="15"/>
        <v>0</v>
      </c>
      <c r="W47" s="220">
        <f t="shared" si="16"/>
        <v>0</v>
      </c>
      <c r="X47" s="219">
        <f t="shared" si="9"/>
        <v>0</v>
      </c>
      <c r="Y47" s="220">
        <f t="shared" si="17"/>
        <v>0</v>
      </c>
      <c r="Z47" s="221">
        <f t="shared" si="18"/>
        <v>0</v>
      </c>
      <c r="AA47" s="222"/>
      <c r="AB47" s="236" t="s">
        <v>106</v>
      </c>
      <c r="AC47" s="224">
        <f t="shared" si="12"/>
        <v>0</v>
      </c>
      <c r="AD47" s="224">
        <f t="shared" si="13"/>
        <v>0</v>
      </c>
      <c r="AE47" s="225">
        <f t="shared" si="14"/>
        <v>0</v>
      </c>
    </row>
    <row r="48" spans="1:31" ht="31.5" x14ac:dyDescent="0.35">
      <c r="A48" s="156"/>
      <c r="B48" s="232" t="s">
        <v>108</v>
      </c>
      <c r="C48" s="233"/>
      <c r="D48" s="234" t="s">
        <v>109</v>
      </c>
      <c r="E48" s="212">
        <v>1</v>
      </c>
      <c r="F48" s="212" t="s">
        <v>180</v>
      </c>
      <c r="G48" s="228"/>
      <c r="H48" s="234">
        <v>1</v>
      </c>
      <c r="I48" s="214">
        <v>3</v>
      </c>
      <c r="J48" s="215" t="s">
        <v>51</v>
      </c>
      <c r="K48" s="235" t="s">
        <v>71</v>
      </c>
      <c r="L48" s="217">
        <v>300</v>
      </c>
      <c r="M48" s="235">
        <v>1</v>
      </c>
      <c r="N48" s="8"/>
      <c r="O48" s="219">
        <f t="shared" si="0"/>
        <v>0</v>
      </c>
      <c r="P48" s="220">
        <f t="shared" si="1"/>
        <v>0</v>
      </c>
      <c r="Q48" s="220">
        <f t="shared" si="2"/>
        <v>0</v>
      </c>
      <c r="R48" s="219">
        <f t="shared" si="3"/>
        <v>0</v>
      </c>
      <c r="S48" s="220">
        <f t="shared" si="4"/>
        <v>0</v>
      </c>
      <c r="T48" s="220">
        <f t="shared" si="5"/>
        <v>0</v>
      </c>
      <c r="U48" s="219">
        <f t="shared" si="6"/>
        <v>0</v>
      </c>
      <c r="V48" s="220">
        <f t="shared" si="15"/>
        <v>0</v>
      </c>
      <c r="W48" s="220">
        <f t="shared" si="16"/>
        <v>0</v>
      </c>
      <c r="X48" s="219">
        <f t="shared" si="9"/>
        <v>0</v>
      </c>
      <c r="Y48" s="220">
        <f t="shared" si="17"/>
        <v>0</v>
      </c>
      <c r="Z48" s="221">
        <f t="shared" si="18"/>
        <v>0</v>
      </c>
      <c r="AA48" s="222"/>
      <c r="AB48" s="236" t="s">
        <v>108</v>
      </c>
      <c r="AC48" s="224">
        <f t="shared" si="12"/>
        <v>0</v>
      </c>
      <c r="AD48" s="224">
        <f t="shared" si="13"/>
        <v>0</v>
      </c>
      <c r="AE48" s="225">
        <f t="shared" si="14"/>
        <v>0</v>
      </c>
    </row>
    <row r="49" spans="1:34" ht="31.5" x14ac:dyDescent="0.35">
      <c r="A49" s="156"/>
      <c r="B49" s="232" t="s">
        <v>110</v>
      </c>
      <c r="C49" s="233"/>
      <c r="D49" s="234" t="s">
        <v>111</v>
      </c>
      <c r="E49" s="212">
        <v>1</v>
      </c>
      <c r="F49" s="212" t="s">
        <v>180</v>
      </c>
      <c r="G49" s="228"/>
      <c r="H49" s="234">
        <v>1</v>
      </c>
      <c r="I49" s="214">
        <v>3</v>
      </c>
      <c r="J49" s="215" t="s">
        <v>51</v>
      </c>
      <c r="K49" s="235" t="s">
        <v>71</v>
      </c>
      <c r="L49" s="217">
        <v>300</v>
      </c>
      <c r="M49" s="235">
        <v>1</v>
      </c>
      <c r="N49" s="8"/>
      <c r="O49" s="219">
        <f t="shared" si="0"/>
        <v>0</v>
      </c>
      <c r="P49" s="220">
        <f t="shared" si="1"/>
        <v>0</v>
      </c>
      <c r="Q49" s="220">
        <f t="shared" si="2"/>
        <v>0</v>
      </c>
      <c r="R49" s="219">
        <f t="shared" si="3"/>
        <v>0</v>
      </c>
      <c r="S49" s="220">
        <f t="shared" si="4"/>
        <v>0</v>
      </c>
      <c r="T49" s="220">
        <f t="shared" si="5"/>
        <v>0</v>
      </c>
      <c r="U49" s="219">
        <f t="shared" si="6"/>
        <v>0</v>
      </c>
      <c r="V49" s="220">
        <f t="shared" si="15"/>
        <v>0</v>
      </c>
      <c r="W49" s="220">
        <f t="shared" si="16"/>
        <v>0</v>
      </c>
      <c r="X49" s="219">
        <f t="shared" si="9"/>
        <v>0</v>
      </c>
      <c r="Y49" s="220">
        <f t="shared" si="17"/>
        <v>0</v>
      </c>
      <c r="Z49" s="221">
        <f t="shared" si="18"/>
        <v>0</v>
      </c>
      <c r="AA49" s="222"/>
      <c r="AB49" s="236" t="s">
        <v>110</v>
      </c>
      <c r="AC49" s="224">
        <f t="shared" si="12"/>
        <v>0</v>
      </c>
      <c r="AD49" s="224">
        <f t="shared" si="13"/>
        <v>0</v>
      </c>
      <c r="AE49" s="225">
        <f t="shared" si="14"/>
        <v>0</v>
      </c>
    </row>
    <row r="50" spans="1:34" ht="32.25" customHeight="1" x14ac:dyDescent="0.35">
      <c r="A50" s="156"/>
      <c r="B50" s="232" t="s">
        <v>112</v>
      </c>
      <c r="C50" s="233"/>
      <c r="D50" s="234" t="s">
        <v>113</v>
      </c>
      <c r="E50" s="212">
        <v>1</v>
      </c>
      <c r="F50" s="212" t="s">
        <v>180</v>
      </c>
      <c r="G50" s="228"/>
      <c r="H50" s="234">
        <v>1</v>
      </c>
      <c r="I50" s="214">
        <v>3</v>
      </c>
      <c r="J50" s="215">
        <v>2</v>
      </c>
      <c r="K50" s="235" t="s">
        <v>71</v>
      </c>
      <c r="L50" s="217">
        <v>500</v>
      </c>
      <c r="M50" s="235">
        <v>1</v>
      </c>
      <c r="N50" s="8"/>
      <c r="O50" s="219">
        <f t="shared" si="0"/>
        <v>0</v>
      </c>
      <c r="P50" s="220">
        <f t="shared" si="1"/>
        <v>0</v>
      </c>
      <c r="Q50" s="220">
        <f t="shared" si="2"/>
        <v>0</v>
      </c>
      <c r="R50" s="219">
        <f t="shared" si="3"/>
        <v>0</v>
      </c>
      <c r="S50" s="220">
        <f t="shared" si="4"/>
        <v>0</v>
      </c>
      <c r="T50" s="220">
        <f t="shared" si="5"/>
        <v>0</v>
      </c>
      <c r="U50" s="219">
        <f t="shared" si="6"/>
        <v>0</v>
      </c>
      <c r="V50" s="220">
        <f t="shared" si="15"/>
        <v>0</v>
      </c>
      <c r="W50" s="220">
        <f t="shared" si="16"/>
        <v>0</v>
      </c>
      <c r="X50" s="219">
        <f t="shared" si="9"/>
        <v>0</v>
      </c>
      <c r="Y50" s="220">
        <f t="shared" si="17"/>
        <v>0</v>
      </c>
      <c r="Z50" s="221">
        <f t="shared" si="18"/>
        <v>0</v>
      </c>
      <c r="AA50" s="222"/>
      <c r="AB50" s="240" t="s">
        <v>112</v>
      </c>
      <c r="AC50" s="224">
        <f t="shared" si="12"/>
        <v>0</v>
      </c>
      <c r="AD50" s="224">
        <f t="shared" si="13"/>
        <v>0</v>
      </c>
      <c r="AE50" s="225">
        <f t="shared" si="14"/>
        <v>0</v>
      </c>
    </row>
    <row r="51" spans="1:34" ht="31.5" x14ac:dyDescent="0.35">
      <c r="A51" s="156"/>
      <c r="B51" s="232" t="s">
        <v>114</v>
      </c>
      <c r="C51" s="233"/>
      <c r="D51" s="234" t="s">
        <v>115</v>
      </c>
      <c r="E51" s="212">
        <v>1</v>
      </c>
      <c r="F51" s="212" t="s">
        <v>180</v>
      </c>
      <c r="G51" s="228"/>
      <c r="H51" s="234">
        <v>1</v>
      </c>
      <c r="I51" s="214">
        <v>3</v>
      </c>
      <c r="J51" s="215" t="s">
        <v>51</v>
      </c>
      <c r="K51" s="235" t="s">
        <v>71</v>
      </c>
      <c r="L51" s="217">
        <v>700</v>
      </c>
      <c r="M51" s="235">
        <v>1</v>
      </c>
      <c r="N51" s="8"/>
      <c r="O51" s="219">
        <f t="shared" si="0"/>
        <v>0</v>
      </c>
      <c r="P51" s="220">
        <f t="shared" si="1"/>
        <v>0</v>
      </c>
      <c r="Q51" s="220">
        <f t="shared" si="2"/>
        <v>0</v>
      </c>
      <c r="R51" s="219">
        <f t="shared" si="3"/>
        <v>0</v>
      </c>
      <c r="S51" s="220">
        <f t="shared" si="4"/>
        <v>0</v>
      </c>
      <c r="T51" s="220">
        <f t="shared" si="5"/>
        <v>0</v>
      </c>
      <c r="U51" s="219">
        <f t="shared" si="6"/>
        <v>0</v>
      </c>
      <c r="V51" s="220">
        <f t="shared" si="15"/>
        <v>0</v>
      </c>
      <c r="W51" s="220">
        <f t="shared" si="16"/>
        <v>0</v>
      </c>
      <c r="X51" s="219">
        <f t="shared" si="9"/>
        <v>0</v>
      </c>
      <c r="Y51" s="220">
        <f t="shared" si="17"/>
        <v>0</v>
      </c>
      <c r="Z51" s="221">
        <f t="shared" si="18"/>
        <v>0</v>
      </c>
      <c r="AA51" s="222"/>
      <c r="AB51" s="236" t="s">
        <v>114</v>
      </c>
      <c r="AC51" s="224">
        <f t="shared" si="12"/>
        <v>0</v>
      </c>
      <c r="AD51" s="224">
        <f t="shared" si="13"/>
        <v>0</v>
      </c>
      <c r="AE51" s="225">
        <f t="shared" si="14"/>
        <v>0</v>
      </c>
    </row>
    <row r="52" spans="1:34" ht="24.75" customHeight="1" x14ac:dyDescent="0.35">
      <c r="A52" s="156"/>
      <c r="B52" s="232" t="s">
        <v>33</v>
      </c>
      <c r="C52" s="233"/>
      <c r="D52" s="234" t="s">
        <v>34</v>
      </c>
      <c r="E52" s="212">
        <v>1</v>
      </c>
      <c r="F52" s="212" t="s">
        <v>180</v>
      </c>
      <c r="G52" s="228"/>
      <c r="H52" s="234">
        <v>1</v>
      </c>
      <c r="I52" s="214">
        <v>4</v>
      </c>
      <c r="J52" s="215" t="s">
        <v>51</v>
      </c>
      <c r="K52" s="235" t="s">
        <v>71</v>
      </c>
      <c r="L52" s="217">
        <v>400</v>
      </c>
      <c r="M52" s="235">
        <v>1</v>
      </c>
      <c r="N52" s="8"/>
      <c r="O52" s="219">
        <f t="shared" si="0"/>
        <v>0</v>
      </c>
      <c r="P52" s="220">
        <f t="shared" si="1"/>
        <v>0</v>
      </c>
      <c r="Q52" s="220">
        <f t="shared" si="2"/>
        <v>0</v>
      </c>
      <c r="R52" s="219">
        <f t="shared" si="3"/>
        <v>0</v>
      </c>
      <c r="S52" s="220">
        <f t="shared" si="4"/>
        <v>0</v>
      </c>
      <c r="T52" s="220">
        <f t="shared" si="5"/>
        <v>0</v>
      </c>
      <c r="U52" s="219">
        <f t="shared" si="6"/>
        <v>0</v>
      </c>
      <c r="V52" s="220">
        <f t="shared" si="15"/>
        <v>0</v>
      </c>
      <c r="W52" s="220">
        <f t="shared" si="16"/>
        <v>0</v>
      </c>
      <c r="X52" s="219">
        <f t="shared" si="9"/>
        <v>0</v>
      </c>
      <c r="Y52" s="220">
        <f t="shared" si="17"/>
        <v>0</v>
      </c>
      <c r="Z52" s="221">
        <f t="shared" si="18"/>
        <v>0</v>
      </c>
      <c r="AA52" s="222"/>
      <c r="AB52" s="236" t="s">
        <v>33</v>
      </c>
      <c r="AC52" s="224">
        <f t="shared" si="12"/>
        <v>0</v>
      </c>
      <c r="AD52" s="224">
        <f t="shared" si="13"/>
        <v>0</v>
      </c>
      <c r="AE52" s="225">
        <f t="shared" si="14"/>
        <v>0</v>
      </c>
    </row>
    <row r="53" spans="1:34" ht="31.5" x14ac:dyDescent="0.35">
      <c r="A53" s="156"/>
      <c r="B53" s="232" t="s">
        <v>116</v>
      </c>
      <c r="C53" s="233"/>
      <c r="D53" s="234" t="s">
        <v>117</v>
      </c>
      <c r="E53" s="212">
        <v>1</v>
      </c>
      <c r="F53" s="212" t="s">
        <v>180</v>
      </c>
      <c r="G53" s="229"/>
      <c r="H53" s="234">
        <v>1</v>
      </c>
      <c r="I53" s="241">
        <v>3</v>
      </c>
      <c r="J53" s="215" t="s">
        <v>51</v>
      </c>
      <c r="K53" s="235" t="s">
        <v>71</v>
      </c>
      <c r="L53" s="217">
        <v>300</v>
      </c>
      <c r="M53" s="235">
        <v>1</v>
      </c>
      <c r="N53" s="8"/>
      <c r="O53" s="219">
        <f t="shared" si="0"/>
        <v>0</v>
      </c>
      <c r="P53" s="220">
        <f t="shared" si="1"/>
        <v>0</v>
      </c>
      <c r="Q53" s="220">
        <f t="shared" si="2"/>
        <v>0</v>
      </c>
      <c r="R53" s="219">
        <f t="shared" si="3"/>
        <v>0</v>
      </c>
      <c r="S53" s="220">
        <f t="shared" si="4"/>
        <v>0</v>
      </c>
      <c r="T53" s="220">
        <f t="shared" si="5"/>
        <v>0</v>
      </c>
      <c r="U53" s="219">
        <f t="shared" si="6"/>
        <v>0</v>
      </c>
      <c r="V53" s="220">
        <f t="shared" si="15"/>
        <v>0</v>
      </c>
      <c r="W53" s="220">
        <f t="shared" si="16"/>
        <v>0</v>
      </c>
      <c r="X53" s="219">
        <f t="shared" si="9"/>
        <v>0</v>
      </c>
      <c r="Y53" s="220">
        <f t="shared" si="17"/>
        <v>0</v>
      </c>
      <c r="Z53" s="221">
        <f t="shared" si="18"/>
        <v>0</v>
      </c>
      <c r="AA53" s="222"/>
      <c r="AB53" s="236" t="s">
        <v>116</v>
      </c>
      <c r="AC53" s="224">
        <f t="shared" si="12"/>
        <v>0</v>
      </c>
      <c r="AD53" s="224">
        <f t="shared" si="13"/>
        <v>0</v>
      </c>
      <c r="AE53" s="225">
        <f t="shared" si="14"/>
        <v>0</v>
      </c>
    </row>
    <row r="54" spans="1:34" s="258" customFormat="1" ht="13" x14ac:dyDescent="0.3">
      <c r="A54" s="242"/>
      <c r="B54" s="243"/>
      <c r="C54" s="244"/>
      <c r="D54" s="245"/>
      <c r="E54" s="245"/>
      <c r="F54" s="245"/>
      <c r="G54" s="245"/>
      <c r="H54" s="246">
        <f>SUM(H8:H53)</f>
        <v>38</v>
      </c>
      <c r="I54" s="246">
        <f>SUM(I8:I53)</f>
        <v>200</v>
      </c>
      <c r="J54" s="246">
        <f>SUM(J8:J53)</f>
        <v>15</v>
      </c>
      <c r="K54" s="246" t="s">
        <v>118</v>
      </c>
      <c r="L54" s="247">
        <f t="shared" ref="L54:Z54" si="19">SUM(L8:L53)</f>
        <v>21900</v>
      </c>
      <c r="M54" s="246">
        <f t="shared" si="19"/>
        <v>36</v>
      </c>
      <c r="N54" s="248">
        <f t="shared" si="19"/>
        <v>0</v>
      </c>
      <c r="O54" s="249">
        <f t="shared" si="19"/>
        <v>0</v>
      </c>
      <c r="P54" s="249">
        <f t="shared" si="19"/>
        <v>0</v>
      </c>
      <c r="Q54" s="250">
        <f t="shared" si="19"/>
        <v>0</v>
      </c>
      <c r="R54" s="251">
        <f t="shared" si="19"/>
        <v>0</v>
      </c>
      <c r="S54" s="251">
        <f t="shared" si="19"/>
        <v>0</v>
      </c>
      <c r="T54" s="252">
        <f t="shared" si="19"/>
        <v>0</v>
      </c>
      <c r="U54" s="249">
        <f t="shared" si="19"/>
        <v>0</v>
      </c>
      <c r="V54" s="249">
        <f t="shared" si="19"/>
        <v>0</v>
      </c>
      <c r="W54" s="250">
        <f t="shared" si="19"/>
        <v>0</v>
      </c>
      <c r="X54" s="251">
        <f t="shared" si="19"/>
        <v>0</v>
      </c>
      <c r="Y54" s="251">
        <f t="shared" si="19"/>
        <v>0</v>
      </c>
      <c r="Z54" s="253">
        <f t="shared" si="19"/>
        <v>0</v>
      </c>
      <c r="AA54" s="254"/>
      <c r="AB54" s="255" t="s">
        <v>119</v>
      </c>
      <c r="AC54" s="256">
        <f t="shared" ref="AC54:AD54" si="20">+X54+U54+R54+O54</f>
        <v>0</v>
      </c>
      <c r="AD54" s="256">
        <f t="shared" si="20"/>
        <v>0</v>
      </c>
      <c r="AE54" s="257">
        <f t="shared" ref="AE54" si="21">+AC54+AD54</f>
        <v>0</v>
      </c>
      <c r="AF54" s="242"/>
    </row>
    <row r="55" spans="1:34" ht="14.5" x14ac:dyDescent="0.35">
      <c r="A55" s="156"/>
      <c r="B55" s="259"/>
      <c r="N55" s="260"/>
      <c r="O55" s="261"/>
      <c r="P55" s="261"/>
      <c r="Q55" s="261"/>
      <c r="R55" s="258"/>
      <c r="S55" s="258"/>
      <c r="T55" s="258"/>
      <c r="U55" s="258"/>
      <c r="V55" s="258"/>
      <c r="W55" s="258"/>
      <c r="X55" s="258"/>
      <c r="Y55" s="258"/>
      <c r="Z55" s="262"/>
      <c r="AB55" s="259"/>
      <c r="AC55" s="263"/>
      <c r="AD55" s="263"/>
      <c r="AE55" s="264"/>
    </row>
    <row r="56" spans="1:34" ht="11.25" customHeight="1" x14ac:dyDescent="0.35">
      <c r="A56" s="156"/>
      <c r="B56" s="265" t="s">
        <v>204</v>
      </c>
      <c r="C56" s="266"/>
      <c r="D56" s="266"/>
      <c r="E56" s="266"/>
      <c r="F56" s="266"/>
      <c r="G56" s="266"/>
      <c r="H56" s="266"/>
      <c r="I56" s="266"/>
      <c r="J56" s="266"/>
      <c r="K56" s="266"/>
      <c r="L56" s="266"/>
      <c r="M56" s="267"/>
      <c r="N56" s="260"/>
      <c r="O56" s="268" t="s">
        <v>120</v>
      </c>
      <c r="P56" s="268"/>
      <c r="Q56" s="268"/>
      <c r="R56" s="269" t="s">
        <v>132</v>
      </c>
      <c r="S56" s="269"/>
      <c r="T56" s="269"/>
      <c r="U56" s="268" t="s">
        <v>133</v>
      </c>
      <c r="V56" s="268"/>
      <c r="W56" s="268"/>
      <c r="X56" s="269" t="s">
        <v>134</v>
      </c>
      <c r="Y56" s="269"/>
      <c r="Z56" s="270"/>
      <c r="AA56" s="271"/>
      <c r="AB56" s="272"/>
      <c r="AC56" s="273"/>
      <c r="AD56" s="273"/>
      <c r="AE56" s="274"/>
    </row>
    <row r="57" spans="1:34" ht="24" customHeight="1" x14ac:dyDescent="0.35">
      <c r="A57" s="156"/>
      <c r="B57" s="275"/>
      <c r="C57" s="276"/>
      <c r="D57" s="276"/>
      <c r="E57" s="276"/>
      <c r="F57" s="276"/>
      <c r="G57" s="276"/>
      <c r="H57" s="276"/>
      <c r="I57" s="276"/>
      <c r="J57" s="276"/>
      <c r="K57" s="276"/>
      <c r="L57" s="276"/>
      <c r="M57" s="277"/>
      <c r="N57" s="278"/>
      <c r="O57" s="279" t="s">
        <v>37</v>
      </c>
      <c r="P57" s="279" t="s">
        <v>38</v>
      </c>
      <c r="Q57" s="279" t="s">
        <v>39</v>
      </c>
      <c r="R57" s="280" t="s">
        <v>37</v>
      </c>
      <c r="S57" s="280" t="s">
        <v>38</v>
      </c>
      <c r="T57" s="280" t="s">
        <v>39</v>
      </c>
      <c r="U57" s="279" t="s">
        <v>37</v>
      </c>
      <c r="V57" s="279" t="s">
        <v>38</v>
      </c>
      <c r="W57" s="279" t="s">
        <v>39</v>
      </c>
      <c r="X57" s="280" t="s">
        <v>37</v>
      </c>
      <c r="Y57" s="280" t="s">
        <v>38</v>
      </c>
      <c r="Z57" s="281" t="s">
        <v>39</v>
      </c>
      <c r="AA57" s="282"/>
      <c r="AB57" s="283" t="s">
        <v>131</v>
      </c>
      <c r="AC57" s="284" t="s">
        <v>37</v>
      </c>
      <c r="AD57" s="280" t="s">
        <v>38</v>
      </c>
      <c r="AE57" s="281" t="s">
        <v>39</v>
      </c>
    </row>
    <row r="58" spans="1:34" s="291" customFormat="1" ht="21" customHeight="1" x14ac:dyDescent="0.35">
      <c r="A58" s="285"/>
      <c r="B58" s="275"/>
      <c r="C58" s="276"/>
      <c r="D58" s="276"/>
      <c r="E58" s="276"/>
      <c r="F58" s="276"/>
      <c r="G58" s="276"/>
      <c r="H58" s="276"/>
      <c r="I58" s="276"/>
      <c r="J58" s="276"/>
      <c r="K58" s="276"/>
      <c r="L58" s="276"/>
      <c r="M58" s="277"/>
      <c r="N58" s="278"/>
      <c r="O58" s="286">
        <f t="shared" ref="O58:Z58" si="22">+O54</f>
        <v>0</v>
      </c>
      <c r="P58" s="286">
        <f t="shared" si="22"/>
        <v>0</v>
      </c>
      <c r="Q58" s="286">
        <f t="shared" si="22"/>
        <v>0</v>
      </c>
      <c r="R58" s="286">
        <f t="shared" si="22"/>
        <v>0</v>
      </c>
      <c r="S58" s="286">
        <f t="shared" si="22"/>
        <v>0</v>
      </c>
      <c r="T58" s="286">
        <f t="shared" si="22"/>
        <v>0</v>
      </c>
      <c r="U58" s="286">
        <f t="shared" si="22"/>
        <v>0</v>
      </c>
      <c r="V58" s="286">
        <f t="shared" si="22"/>
        <v>0</v>
      </c>
      <c r="W58" s="286">
        <f t="shared" si="22"/>
        <v>0</v>
      </c>
      <c r="X58" s="286">
        <f t="shared" si="22"/>
        <v>0</v>
      </c>
      <c r="Y58" s="286">
        <f t="shared" si="22"/>
        <v>0</v>
      </c>
      <c r="Z58" s="287">
        <f t="shared" si="22"/>
        <v>0</v>
      </c>
      <c r="AA58" s="288"/>
      <c r="AB58" s="283"/>
      <c r="AC58" s="289">
        <f>+AC54</f>
        <v>0</v>
      </c>
      <c r="AD58" s="289">
        <f>+AD54</f>
        <v>0</v>
      </c>
      <c r="AE58" s="290">
        <f>+AE54</f>
        <v>0</v>
      </c>
      <c r="AF58" s="285"/>
      <c r="AH58" s="292"/>
    </row>
    <row r="59" spans="1:34" ht="14.5" x14ac:dyDescent="0.35">
      <c r="A59" s="156"/>
      <c r="B59" s="275"/>
      <c r="C59" s="276"/>
      <c r="D59" s="276"/>
      <c r="E59" s="276"/>
      <c r="F59" s="276"/>
      <c r="G59" s="276"/>
      <c r="H59" s="276"/>
      <c r="I59" s="276"/>
      <c r="J59" s="276"/>
      <c r="K59" s="276"/>
      <c r="L59" s="276"/>
      <c r="M59" s="277"/>
      <c r="N59" s="293"/>
      <c r="O59" s="261"/>
      <c r="P59" s="261"/>
      <c r="Q59" s="261"/>
      <c r="R59" s="261"/>
      <c r="S59" s="261"/>
      <c r="T59" s="261"/>
      <c r="U59" s="261"/>
      <c r="V59" s="261"/>
      <c r="W59" s="261"/>
      <c r="X59" s="261"/>
      <c r="Y59" s="261"/>
      <c r="Z59" s="294"/>
      <c r="AA59" s="288"/>
      <c r="AB59" s="272"/>
      <c r="AC59" s="273"/>
      <c r="AD59" s="273"/>
      <c r="AE59" s="274"/>
    </row>
    <row r="60" spans="1:34" ht="15" thickBot="1" x14ac:dyDescent="0.4">
      <c r="A60" s="156"/>
      <c r="B60" s="275"/>
      <c r="C60" s="276"/>
      <c r="D60" s="276"/>
      <c r="E60" s="276"/>
      <c r="F60" s="276"/>
      <c r="G60" s="276"/>
      <c r="H60" s="276"/>
      <c r="I60" s="276"/>
      <c r="J60" s="276"/>
      <c r="K60" s="276"/>
      <c r="L60" s="276"/>
      <c r="M60" s="277"/>
      <c r="N60" s="260"/>
      <c r="O60" s="268" t="s">
        <v>152</v>
      </c>
      <c r="P60" s="268"/>
      <c r="Q60" s="268"/>
      <c r="R60" s="295" t="s">
        <v>153</v>
      </c>
      <c r="S60" s="269"/>
      <c r="T60" s="269"/>
      <c r="U60" s="268" t="s">
        <v>154</v>
      </c>
      <c r="V60" s="268"/>
      <c r="W60" s="268"/>
      <c r="X60" s="269" t="s">
        <v>155</v>
      </c>
      <c r="Y60" s="269"/>
      <c r="Z60" s="270"/>
      <c r="AA60" s="242"/>
      <c r="AB60" s="272"/>
      <c r="AC60" s="273"/>
      <c r="AD60" s="273"/>
      <c r="AE60" s="274"/>
    </row>
    <row r="61" spans="1:34" ht="15.5" customHeight="1" x14ac:dyDescent="0.35">
      <c r="A61" s="156"/>
      <c r="B61" s="275"/>
      <c r="C61" s="276"/>
      <c r="D61" s="276"/>
      <c r="E61" s="276"/>
      <c r="F61" s="276"/>
      <c r="G61" s="276"/>
      <c r="H61" s="276"/>
      <c r="I61" s="276"/>
      <c r="J61" s="276"/>
      <c r="K61" s="276"/>
      <c r="L61" s="276"/>
      <c r="M61" s="277"/>
      <c r="N61" s="296"/>
      <c r="O61" s="297" t="s">
        <v>37</v>
      </c>
      <c r="P61" s="297" t="s">
        <v>38</v>
      </c>
      <c r="Q61" s="298" t="s">
        <v>39</v>
      </c>
      <c r="R61" s="299" t="s">
        <v>37</v>
      </c>
      <c r="S61" s="297" t="s">
        <v>38</v>
      </c>
      <c r="T61" s="300" t="s">
        <v>39</v>
      </c>
      <c r="U61" s="297" t="s">
        <v>37</v>
      </c>
      <c r="V61" s="297" t="s">
        <v>38</v>
      </c>
      <c r="W61" s="300" t="s">
        <v>39</v>
      </c>
      <c r="X61" s="297" t="s">
        <v>37</v>
      </c>
      <c r="Y61" s="297" t="s">
        <v>38</v>
      </c>
      <c r="Z61" s="300" t="s">
        <v>39</v>
      </c>
      <c r="AA61" s="242"/>
      <c r="AB61" s="301" t="s">
        <v>156</v>
      </c>
      <c r="AC61" s="302" t="s">
        <v>37</v>
      </c>
      <c r="AD61" s="302" t="s">
        <v>38</v>
      </c>
      <c r="AE61" s="303" t="s">
        <v>39</v>
      </c>
    </row>
    <row r="62" spans="1:34" s="291" customFormat="1" ht="22.5" customHeight="1" thickBot="1" x14ac:dyDescent="0.4">
      <c r="A62" s="285"/>
      <c r="B62" s="275"/>
      <c r="C62" s="276"/>
      <c r="D62" s="276"/>
      <c r="E62" s="276"/>
      <c r="F62" s="276"/>
      <c r="G62" s="276"/>
      <c r="H62" s="276"/>
      <c r="I62" s="276"/>
      <c r="J62" s="276"/>
      <c r="K62" s="276"/>
      <c r="L62" s="276"/>
      <c r="M62" s="277"/>
      <c r="N62" s="296"/>
      <c r="O62" s="304">
        <v>220109307</v>
      </c>
      <c r="P62" s="305">
        <v>41820768</v>
      </c>
      <c r="Q62" s="306">
        <v>261930075</v>
      </c>
      <c r="R62" s="307">
        <v>277337727</v>
      </c>
      <c r="S62" s="307">
        <v>52694168</v>
      </c>
      <c r="T62" s="307">
        <v>330031895</v>
      </c>
      <c r="U62" s="307">
        <v>291204613</v>
      </c>
      <c r="V62" s="307">
        <v>55328877</v>
      </c>
      <c r="W62" s="307">
        <v>346533490</v>
      </c>
      <c r="X62" s="307">
        <v>56056888</v>
      </c>
      <c r="Y62" s="307">
        <v>10650809</v>
      </c>
      <c r="Z62" s="307">
        <v>66707697</v>
      </c>
      <c r="AA62" s="242"/>
      <c r="AB62" s="308"/>
      <c r="AC62" s="307">
        <f>+O62+R62+U62+X62</f>
        <v>844708535</v>
      </c>
      <c r="AD62" s="307">
        <f t="shared" ref="AD62:AE62" si="23">+P62+S62+V62+Y62</f>
        <v>160494622</v>
      </c>
      <c r="AE62" s="307">
        <f t="shared" si="23"/>
        <v>1005203157</v>
      </c>
      <c r="AF62" s="285"/>
    </row>
    <row r="63" spans="1:34" ht="9.75" customHeight="1" thickBot="1" x14ac:dyDescent="0.4">
      <c r="A63" s="156"/>
      <c r="B63" s="309"/>
      <c r="C63" s="310"/>
      <c r="D63" s="310"/>
      <c r="E63" s="310"/>
      <c r="F63" s="310"/>
      <c r="G63" s="310"/>
      <c r="H63" s="310"/>
      <c r="I63" s="310"/>
      <c r="J63" s="310"/>
      <c r="K63" s="310"/>
      <c r="L63" s="310"/>
      <c r="M63" s="311"/>
      <c r="N63" s="312"/>
      <c r="O63" s="242"/>
      <c r="P63" s="242"/>
      <c r="Q63" s="242"/>
      <c r="R63" s="242"/>
      <c r="S63" s="242"/>
      <c r="T63" s="242"/>
      <c r="U63" s="242"/>
      <c r="V63" s="242"/>
      <c r="W63" s="242"/>
      <c r="X63" s="242"/>
      <c r="Y63" s="242"/>
      <c r="Z63" s="242"/>
    </row>
    <row r="64" spans="1:34" ht="14.5" hidden="1" x14ac:dyDescent="0.35">
      <c r="A64" s="156"/>
      <c r="N64" s="222"/>
      <c r="O64" s="313"/>
    </row>
    <row r="65" spans="1:26" ht="14.5" hidden="1" x14ac:dyDescent="0.35">
      <c r="A65" s="156"/>
      <c r="N65" s="222"/>
      <c r="W65" s="314"/>
      <c r="X65" s="152"/>
      <c r="Y65" s="152"/>
      <c r="Z65" s="152"/>
    </row>
    <row r="66" spans="1:26" ht="14.5" customHeight="1" x14ac:dyDescent="0.35">
      <c r="A66" s="156"/>
    </row>
  </sheetData>
  <sheetProtection algorithmName="SHA-512" hashValue="HFulrDnn7+YL36ZN8K6nHcrP89OBQQ+2GV827LB3XmXkfPL8ql9xZeRmsGPur6W+l7q+pe8HySulYBlaJ72e/Q==" saltValue="3E5c6zBEQP6flbyX7CKAoA==" spinCount="100000" sheet="1" objects="1" scenarios="1"/>
  <mergeCells count="73">
    <mergeCell ref="X56:Z56"/>
    <mergeCell ref="N57:N58"/>
    <mergeCell ref="AB57:AB58"/>
    <mergeCell ref="R56:T56"/>
    <mergeCell ref="B54:C54"/>
    <mergeCell ref="B56:M63"/>
    <mergeCell ref="O56:Q56"/>
    <mergeCell ref="N61:N62"/>
    <mergeCell ref="U56:W56"/>
    <mergeCell ref="O60:Q60"/>
    <mergeCell ref="R60:T60"/>
    <mergeCell ref="U60:W60"/>
    <mergeCell ref="X60:Z60"/>
    <mergeCell ref="AB61:AB62"/>
    <mergeCell ref="B53:C53"/>
    <mergeCell ref="B42:C42"/>
    <mergeCell ref="B43:C43"/>
    <mergeCell ref="B44:C44"/>
    <mergeCell ref="B45:C45"/>
    <mergeCell ref="B46:C46"/>
    <mergeCell ref="B47:C47"/>
    <mergeCell ref="B48:C48"/>
    <mergeCell ref="B49:C49"/>
    <mergeCell ref="B50:C50"/>
    <mergeCell ref="B51:C51"/>
    <mergeCell ref="B52:C52"/>
    <mergeCell ref="B41:C41"/>
    <mergeCell ref="B30:C30"/>
    <mergeCell ref="B31:C31"/>
    <mergeCell ref="B32:C32"/>
    <mergeCell ref="B33:C33"/>
    <mergeCell ref="B34:C34"/>
    <mergeCell ref="B35:C35"/>
    <mergeCell ref="B36:C36"/>
    <mergeCell ref="B37:C37"/>
    <mergeCell ref="B38:C38"/>
    <mergeCell ref="B39:C39"/>
    <mergeCell ref="B40:C40"/>
    <mergeCell ref="B27:C27"/>
    <mergeCell ref="B28:C28"/>
    <mergeCell ref="B22:C22"/>
    <mergeCell ref="B23:C23"/>
    <mergeCell ref="B24:C24"/>
    <mergeCell ref="B6:M6"/>
    <mergeCell ref="N6:N7"/>
    <mergeCell ref="O6:Q6"/>
    <mergeCell ref="R6:T6"/>
    <mergeCell ref="U6:W6"/>
    <mergeCell ref="K8:K18"/>
    <mergeCell ref="M8:M26"/>
    <mergeCell ref="AB8:AB18"/>
    <mergeCell ref="B19:C19"/>
    <mergeCell ref="B20:C20"/>
    <mergeCell ref="B21:C21"/>
    <mergeCell ref="B25:C25"/>
    <mergeCell ref="B26:C26"/>
    <mergeCell ref="D8:D17"/>
    <mergeCell ref="G27:G53"/>
    <mergeCell ref="X6:Z6"/>
    <mergeCell ref="B3:Z3"/>
    <mergeCell ref="AB3:AE3"/>
    <mergeCell ref="B5:N5"/>
    <mergeCell ref="O5:Q5"/>
    <mergeCell ref="R5:T5"/>
    <mergeCell ref="U5:W5"/>
    <mergeCell ref="X5:Z5"/>
    <mergeCell ref="AB5:AE5"/>
    <mergeCell ref="B29:C29"/>
    <mergeCell ref="AB6:AE6"/>
    <mergeCell ref="B7:D7"/>
    <mergeCell ref="B8:B18"/>
    <mergeCell ref="H8:H18"/>
    <mergeCell ref="G8:G26"/>
  </mergeCells>
  <phoneticPr fontId="21"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A648B-A593-4E19-BB0D-6B76666E0A06}">
  <sheetPr>
    <tabColor rgb="FFFFC000"/>
  </sheetPr>
  <dimension ref="A1:E47"/>
  <sheetViews>
    <sheetView workbookViewId="0">
      <selection activeCell="H14" sqref="H14"/>
    </sheetView>
  </sheetViews>
  <sheetFormatPr baseColWidth="10" defaultRowHeight="14.5" x14ac:dyDescent="0.35"/>
  <cols>
    <col min="2" max="2" width="14.90625" customWidth="1"/>
    <col min="4" max="4" width="19.08984375" style="1" customWidth="1"/>
    <col min="5" max="5" width="13.90625" style="1" customWidth="1"/>
  </cols>
  <sheetData>
    <row r="1" spans="1:5" ht="28.5" customHeight="1" x14ac:dyDescent="0.35">
      <c r="A1" s="17" t="s">
        <v>4</v>
      </c>
      <c r="B1" s="17"/>
      <c r="C1" s="17"/>
      <c r="D1" s="7" t="s">
        <v>141</v>
      </c>
      <c r="E1" s="7" t="s">
        <v>142</v>
      </c>
    </row>
    <row r="2" spans="1:5" x14ac:dyDescent="0.35">
      <c r="A2" s="11" t="s">
        <v>48</v>
      </c>
      <c r="B2" s="6" t="s">
        <v>49</v>
      </c>
      <c r="C2" s="18" t="s">
        <v>50</v>
      </c>
      <c r="D2" s="4" t="s">
        <v>143</v>
      </c>
      <c r="E2" s="16" t="s">
        <v>143</v>
      </c>
    </row>
    <row r="3" spans="1:5" x14ac:dyDescent="0.35">
      <c r="A3" s="12"/>
      <c r="B3" s="6" t="s">
        <v>54</v>
      </c>
      <c r="C3" s="18"/>
      <c r="D3" s="4" t="s">
        <v>143</v>
      </c>
      <c r="E3" s="16"/>
    </row>
    <row r="4" spans="1:5" x14ac:dyDescent="0.35">
      <c r="A4" s="12"/>
      <c r="B4" s="6" t="s">
        <v>55</v>
      </c>
      <c r="C4" s="18"/>
      <c r="D4" s="4" t="s">
        <v>143</v>
      </c>
      <c r="E4" s="16"/>
    </row>
    <row r="5" spans="1:5" x14ac:dyDescent="0.35">
      <c r="A5" s="12"/>
      <c r="B5" s="6" t="s">
        <v>56</v>
      </c>
      <c r="C5" s="18"/>
      <c r="D5" s="4" t="s">
        <v>143</v>
      </c>
      <c r="E5" s="16"/>
    </row>
    <row r="6" spans="1:5" x14ac:dyDescent="0.35">
      <c r="A6" s="12"/>
      <c r="B6" s="6" t="s">
        <v>57</v>
      </c>
      <c r="C6" s="18"/>
      <c r="D6" s="4" t="s">
        <v>143</v>
      </c>
      <c r="E6" s="16"/>
    </row>
    <row r="7" spans="1:5" x14ac:dyDescent="0.35">
      <c r="A7" s="12"/>
      <c r="B7" s="6" t="s">
        <v>58</v>
      </c>
      <c r="C7" s="18"/>
      <c r="D7" s="4" t="s">
        <v>143</v>
      </c>
      <c r="E7" s="16"/>
    </row>
    <row r="8" spans="1:5" x14ac:dyDescent="0.35">
      <c r="A8" s="12"/>
      <c r="B8" s="6" t="s">
        <v>59</v>
      </c>
      <c r="C8" s="18"/>
      <c r="D8" s="4" t="s">
        <v>143</v>
      </c>
      <c r="E8" s="16"/>
    </row>
    <row r="9" spans="1:5" x14ac:dyDescent="0.35">
      <c r="A9" s="12"/>
      <c r="B9" s="6" t="s">
        <v>60</v>
      </c>
      <c r="C9" s="18"/>
      <c r="D9" s="4" t="s">
        <v>143</v>
      </c>
      <c r="E9" s="16"/>
    </row>
    <row r="10" spans="1:5" x14ac:dyDescent="0.35">
      <c r="A10" s="12"/>
      <c r="B10" s="6" t="s">
        <v>61</v>
      </c>
      <c r="C10" s="18"/>
      <c r="D10" s="4" t="s">
        <v>143</v>
      </c>
      <c r="E10" s="16"/>
    </row>
    <row r="11" spans="1:5" x14ac:dyDescent="0.35">
      <c r="A11" s="12"/>
      <c r="B11" s="6" t="s">
        <v>62</v>
      </c>
      <c r="C11" s="18"/>
      <c r="D11" s="4" t="s">
        <v>143</v>
      </c>
      <c r="E11" s="16"/>
    </row>
    <row r="12" spans="1:5" x14ac:dyDescent="0.35">
      <c r="A12" s="13"/>
      <c r="B12" s="6" t="s">
        <v>63</v>
      </c>
      <c r="C12" s="18"/>
      <c r="D12" s="4" t="s">
        <v>143</v>
      </c>
      <c r="E12" s="16"/>
    </row>
    <row r="13" spans="1:5" ht="21" x14ac:dyDescent="0.35">
      <c r="A13" s="9" t="s">
        <v>64</v>
      </c>
      <c r="B13" s="10"/>
      <c r="C13" s="3" t="s">
        <v>65</v>
      </c>
      <c r="D13" s="4" t="s">
        <v>143</v>
      </c>
      <c r="E13" s="4" t="s">
        <v>143</v>
      </c>
    </row>
    <row r="14" spans="1:5" ht="21" x14ac:dyDescent="0.35">
      <c r="A14" s="9" t="s">
        <v>67</v>
      </c>
      <c r="B14" s="10"/>
      <c r="C14" s="3" t="s">
        <v>68</v>
      </c>
      <c r="D14" s="4" t="s">
        <v>143</v>
      </c>
      <c r="E14" s="4" t="s">
        <v>144</v>
      </c>
    </row>
    <row r="15" spans="1:5" ht="21" x14ac:dyDescent="0.35">
      <c r="A15" s="9" t="s">
        <v>69</v>
      </c>
      <c r="B15" s="10"/>
      <c r="C15" s="3" t="s">
        <v>70</v>
      </c>
      <c r="D15" s="4" t="s">
        <v>143</v>
      </c>
      <c r="E15" s="4" t="s">
        <v>143</v>
      </c>
    </row>
    <row r="16" spans="1:5" ht="21" x14ac:dyDescent="0.35">
      <c r="A16" s="9" t="s">
        <v>122</v>
      </c>
      <c r="B16" s="10"/>
      <c r="C16" s="3" t="s">
        <v>70</v>
      </c>
      <c r="D16" s="4" t="s">
        <v>143</v>
      </c>
      <c r="E16" s="4" t="s">
        <v>144</v>
      </c>
    </row>
    <row r="17" spans="1:5" ht="21" x14ac:dyDescent="0.35">
      <c r="A17" s="9" t="s">
        <v>123</v>
      </c>
      <c r="B17" s="10"/>
      <c r="C17" s="3" t="s">
        <v>70</v>
      </c>
      <c r="D17" s="4" t="s">
        <v>143</v>
      </c>
      <c r="E17" s="4" t="s">
        <v>144</v>
      </c>
    </row>
    <row r="18" spans="1:5" ht="21" x14ac:dyDescent="0.35">
      <c r="A18" s="9" t="s">
        <v>124</v>
      </c>
      <c r="B18" s="10"/>
      <c r="C18" s="3" t="s">
        <v>70</v>
      </c>
      <c r="D18" s="4" t="s">
        <v>143</v>
      </c>
      <c r="E18" s="4" t="s">
        <v>144</v>
      </c>
    </row>
    <row r="19" spans="1:5" ht="21" x14ac:dyDescent="0.35">
      <c r="A19" s="14" t="s">
        <v>72</v>
      </c>
      <c r="B19" s="15"/>
      <c r="C19" s="3" t="s">
        <v>73</v>
      </c>
      <c r="D19" s="4" t="s">
        <v>143</v>
      </c>
      <c r="E19" s="4" t="s">
        <v>143</v>
      </c>
    </row>
    <row r="20" spans="1:5" ht="21" x14ac:dyDescent="0.35">
      <c r="A20" s="14" t="s">
        <v>74</v>
      </c>
      <c r="B20" s="15"/>
      <c r="C20" s="3" t="s">
        <v>75</v>
      </c>
      <c r="D20" s="4" t="s">
        <v>143</v>
      </c>
      <c r="E20" s="4" t="s">
        <v>144</v>
      </c>
    </row>
    <row r="21" spans="1:5" ht="21" x14ac:dyDescent="0.35">
      <c r="A21" s="14" t="s">
        <v>76</v>
      </c>
      <c r="B21" s="15"/>
      <c r="C21" s="3" t="s">
        <v>77</v>
      </c>
      <c r="D21" s="4" t="s">
        <v>143</v>
      </c>
      <c r="E21" s="4" t="s">
        <v>144</v>
      </c>
    </row>
    <row r="22" spans="1:5" ht="42" x14ac:dyDescent="0.35">
      <c r="A22" s="14" t="s">
        <v>78</v>
      </c>
      <c r="B22" s="15"/>
      <c r="C22" s="3" t="s">
        <v>79</v>
      </c>
      <c r="D22" s="4" t="s">
        <v>143</v>
      </c>
      <c r="E22" s="4" t="s">
        <v>144</v>
      </c>
    </row>
    <row r="23" spans="1:5" ht="21" x14ac:dyDescent="0.35">
      <c r="A23" s="9" t="s">
        <v>80</v>
      </c>
      <c r="B23" s="10"/>
      <c r="C23" s="3" t="s">
        <v>81</v>
      </c>
      <c r="D23" s="4" t="s">
        <v>143</v>
      </c>
      <c r="E23" s="4" t="s">
        <v>143</v>
      </c>
    </row>
    <row r="24" spans="1:5" ht="21" x14ac:dyDescent="0.35">
      <c r="A24" s="9" t="s">
        <v>82</v>
      </c>
      <c r="B24" s="10"/>
      <c r="C24" s="3" t="s">
        <v>83</v>
      </c>
      <c r="D24" s="4" t="s">
        <v>143</v>
      </c>
      <c r="E24" s="4" t="s">
        <v>144</v>
      </c>
    </row>
    <row r="25" spans="1:5" ht="31.5" x14ac:dyDescent="0.35">
      <c r="A25" s="9" t="s">
        <v>27</v>
      </c>
      <c r="B25" s="10"/>
      <c r="C25" s="3" t="s">
        <v>28</v>
      </c>
      <c r="D25" s="4" t="s">
        <v>143</v>
      </c>
      <c r="E25" s="4" t="s">
        <v>143</v>
      </c>
    </row>
    <row r="26" spans="1:5" ht="21" x14ac:dyDescent="0.35">
      <c r="A26" s="9" t="s">
        <v>85</v>
      </c>
      <c r="B26" s="10"/>
      <c r="C26" s="3" t="s">
        <v>86</v>
      </c>
      <c r="D26" s="4" t="s">
        <v>143</v>
      </c>
      <c r="E26" s="4" t="s">
        <v>144</v>
      </c>
    </row>
    <row r="27" spans="1:5" ht="21" x14ac:dyDescent="0.35">
      <c r="A27" s="9" t="s">
        <v>87</v>
      </c>
      <c r="B27" s="10"/>
      <c r="C27" s="3" t="s">
        <v>88</v>
      </c>
      <c r="D27" s="4" t="s">
        <v>143</v>
      </c>
      <c r="E27" s="4" t="s">
        <v>144</v>
      </c>
    </row>
    <row r="28" spans="1:5" ht="42" x14ac:dyDescent="0.35">
      <c r="A28" s="9" t="s">
        <v>89</v>
      </c>
      <c r="B28" s="10"/>
      <c r="C28" s="3" t="s">
        <v>90</v>
      </c>
      <c r="D28" s="4" t="s">
        <v>143</v>
      </c>
      <c r="E28" s="5" t="s">
        <v>144</v>
      </c>
    </row>
    <row r="29" spans="1:5" ht="52.5" x14ac:dyDescent="0.35">
      <c r="A29" s="9" t="s">
        <v>25</v>
      </c>
      <c r="B29" s="10"/>
      <c r="C29" s="3" t="s">
        <v>26</v>
      </c>
      <c r="D29" s="4" t="s">
        <v>143</v>
      </c>
      <c r="E29" s="5" t="s">
        <v>143</v>
      </c>
    </row>
    <row r="30" spans="1:5" ht="21" x14ac:dyDescent="0.35">
      <c r="A30" s="9" t="s">
        <v>35</v>
      </c>
      <c r="B30" s="10"/>
      <c r="C30" s="3" t="s">
        <v>36</v>
      </c>
      <c r="D30" s="4" t="s">
        <v>143</v>
      </c>
      <c r="E30" s="5" t="s">
        <v>143</v>
      </c>
    </row>
    <row r="31" spans="1:5" ht="31.5" x14ac:dyDescent="0.35">
      <c r="A31" s="9" t="s">
        <v>91</v>
      </c>
      <c r="B31" s="10"/>
      <c r="C31" s="3" t="s">
        <v>92</v>
      </c>
      <c r="D31" s="4" t="s">
        <v>143</v>
      </c>
      <c r="E31" s="4" t="s">
        <v>144</v>
      </c>
    </row>
    <row r="32" spans="1:5" ht="31.5" x14ac:dyDescent="0.35">
      <c r="A32" s="9" t="s">
        <v>93</v>
      </c>
      <c r="B32" s="10"/>
      <c r="C32" s="3" t="s">
        <v>94</v>
      </c>
      <c r="D32" s="4" t="s">
        <v>143</v>
      </c>
      <c r="E32" s="4" t="s">
        <v>144</v>
      </c>
    </row>
    <row r="33" spans="1:5" ht="42" x14ac:dyDescent="0.35">
      <c r="A33" s="9" t="s">
        <v>95</v>
      </c>
      <c r="B33" s="10"/>
      <c r="C33" s="3" t="s">
        <v>96</v>
      </c>
      <c r="D33" s="4" t="s">
        <v>143</v>
      </c>
      <c r="E33" s="4" t="s">
        <v>144</v>
      </c>
    </row>
    <row r="34" spans="1:5" ht="42" x14ac:dyDescent="0.35">
      <c r="A34" s="9" t="s">
        <v>97</v>
      </c>
      <c r="B34" s="10"/>
      <c r="C34" s="3" t="s">
        <v>96</v>
      </c>
      <c r="D34" s="4" t="s">
        <v>143</v>
      </c>
      <c r="E34" s="4" t="s">
        <v>144</v>
      </c>
    </row>
    <row r="35" spans="1:5" ht="21" x14ac:dyDescent="0.35">
      <c r="A35" s="9" t="s">
        <v>98</v>
      </c>
      <c r="B35" s="10"/>
      <c r="C35" s="3" t="s">
        <v>99</v>
      </c>
      <c r="D35" s="4" t="s">
        <v>143</v>
      </c>
      <c r="E35" s="5" t="s">
        <v>144</v>
      </c>
    </row>
    <row r="36" spans="1:5" ht="21" x14ac:dyDescent="0.35">
      <c r="A36" s="9" t="s">
        <v>19</v>
      </c>
      <c r="B36" s="10"/>
      <c r="C36" s="3" t="s">
        <v>100</v>
      </c>
      <c r="D36" s="4" t="s">
        <v>143</v>
      </c>
      <c r="E36" s="5" t="s">
        <v>143</v>
      </c>
    </row>
    <row r="37" spans="1:5" ht="21" x14ac:dyDescent="0.35">
      <c r="A37" s="9" t="s">
        <v>29</v>
      </c>
      <c r="B37" s="10"/>
      <c r="C37" s="3" t="s">
        <v>101</v>
      </c>
      <c r="D37" s="4" t="s">
        <v>143</v>
      </c>
      <c r="E37" s="5" t="s">
        <v>143</v>
      </c>
    </row>
    <row r="38" spans="1:5" ht="31.5" x14ac:dyDescent="0.35">
      <c r="A38" s="9" t="s">
        <v>31</v>
      </c>
      <c r="B38" s="10"/>
      <c r="C38" s="3" t="s">
        <v>32</v>
      </c>
      <c r="D38" s="4" t="s">
        <v>143</v>
      </c>
      <c r="E38" s="5" t="s">
        <v>143</v>
      </c>
    </row>
    <row r="39" spans="1:5" ht="21" x14ac:dyDescent="0.35">
      <c r="A39" s="9" t="s">
        <v>102</v>
      </c>
      <c r="B39" s="10"/>
      <c r="C39" s="3" t="s">
        <v>103</v>
      </c>
      <c r="D39" s="4" t="s">
        <v>143</v>
      </c>
      <c r="E39" s="5" t="s">
        <v>144</v>
      </c>
    </row>
    <row r="40" spans="1:5" ht="42" x14ac:dyDescent="0.35">
      <c r="A40" s="9" t="s">
        <v>104</v>
      </c>
      <c r="B40" s="10"/>
      <c r="C40" s="3" t="s">
        <v>105</v>
      </c>
      <c r="D40" s="4" t="s">
        <v>143</v>
      </c>
      <c r="E40" s="4" t="s">
        <v>144</v>
      </c>
    </row>
    <row r="41" spans="1:5" ht="42" x14ac:dyDescent="0.35">
      <c r="A41" s="9" t="s">
        <v>106</v>
      </c>
      <c r="B41" s="10"/>
      <c r="C41" s="3" t="s">
        <v>107</v>
      </c>
      <c r="D41" s="4" t="s">
        <v>143</v>
      </c>
      <c r="E41" s="4" t="s">
        <v>144</v>
      </c>
    </row>
    <row r="42" spans="1:5" ht="31.5" x14ac:dyDescent="0.35">
      <c r="A42" s="9" t="s">
        <v>108</v>
      </c>
      <c r="B42" s="10"/>
      <c r="C42" s="3" t="s">
        <v>109</v>
      </c>
      <c r="D42" s="4" t="s">
        <v>143</v>
      </c>
      <c r="E42" s="4" t="s">
        <v>144</v>
      </c>
    </row>
    <row r="43" spans="1:5" ht="31.5" x14ac:dyDescent="0.35">
      <c r="A43" s="9" t="s">
        <v>110</v>
      </c>
      <c r="B43" s="10"/>
      <c r="C43" s="3" t="s">
        <v>111</v>
      </c>
      <c r="D43" s="4" t="s">
        <v>143</v>
      </c>
      <c r="E43" s="4" t="s">
        <v>144</v>
      </c>
    </row>
    <row r="44" spans="1:5" ht="21" x14ac:dyDescent="0.35">
      <c r="A44" s="9" t="s">
        <v>112</v>
      </c>
      <c r="B44" s="10"/>
      <c r="C44" s="3" t="s">
        <v>113</v>
      </c>
      <c r="D44" s="4" t="s">
        <v>143</v>
      </c>
      <c r="E44" s="4" t="s">
        <v>143</v>
      </c>
    </row>
    <row r="45" spans="1:5" ht="42" x14ac:dyDescent="0.35">
      <c r="A45" s="9" t="s">
        <v>114</v>
      </c>
      <c r="B45" s="10"/>
      <c r="C45" s="3" t="s">
        <v>115</v>
      </c>
      <c r="D45" s="4" t="s">
        <v>143</v>
      </c>
      <c r="E45" s="4" t="s">
        <v>144</v>
      </c>
    </row>
    <row r="46" spans="1:5" ht="21" x14ac:dyDescent="0.35">
      <c r="A46" s="9" t="s">
        <v>33</v>
      </c>
      <c r="B46" s="10"/>
      <c r="C46" s="3" t="s">
        <v>34</v>
      </c>
      <c r="D46" s="4" t="s">
        <v>143</v>
      </c>
      <c r="E46" s="5" t="s">
        <v>143</v>
      </c>
    </row>
    <row r="47" spans="1:5" ht="42" x14ac:dyDescent="0.35">
      <c r="A47" s="9" t="s">
        <v>116</v>
      </c>
      <c r="B47" s="10"/>
      <c r="C47" s="3" t="s">
        <v>117</v>
      </c>
      <c r="D47" s="4" t="s">
        <v>143</v>
      </c>
      <c r="E47" s="4" t="s">
        <v>144</v>
      </c>
    </row>
  </sheetData>
  <mergeCells count="39">
    <mergeCell ref="A15:B15"/>
    <mergeCell ref="A1:C1"/>
    <mergeCell ref="A2:A12"/>
    <mergeCell ref="C2:C12"/>
    <mergeCell ref="A13:B13"/>
    <mergeCell ref="A14:B14"/>
    <mergeCell ref="A27:B27"/>
    <mergeCell ref="A16:B16"/>
    <mergeCell ref="A17:B17"/>
    <mergeCell ref="A18:B18"/>
    <mergeCell ref="A19:B19"/>
    <mergeCell ref="A20:B20"/>
    <mergeCell ref="A21:B21"/>
    <mergeCell ref="A22:B22"/>
    <mergeCell ref="A23:B23"/>
    <mergeCell ref="A24:B24"/>
    <mergeCell ref="A25:B25"/>
    <mergeCell ref="A26:B26"/>
    <mergeCell ref="A29:B29"/>
    <mergeCell ref="A30:B30"/>
    <mergeCell ref="A31:B31"/>
    <mergeCell ref="A32:B32"/>
    <mergeCell ref="A33:B33"/>
    <mergeCell ref="A46:B46"/>
    <mergeCell ref="A47:B47"/>
    <mergeCell ref="E2:E12"/>
    <mergeCell ref="A40:B40"/>
    <mergeCell ref="A41:B41"/>
    <mergeCell ref="A42:B42"/>
    <mergeCell ref="A43:B43"/>
    <mergeCell ref="A44:B44"/>
    <mergeCell ref="A45:B45"/>
    <mergeCell ref="A34:B34"/>
    <mergeCell ref="A35:B35"/>
    <mergeCell ref="A36:B36"/>
    <mergeCell ref="A37:B37"/>
    <mergeCell ref="A38:B38"/>
    <mergeCell ref="A39:B39"/>
    <mergeCell ref="A28:B2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VIGILANCIA HUMANA 2022-2025 H.1</vt:lpstr>
      <vt:lpstr>MEDIOS TECNOLOGICOS 2022-2025H2</vt:lpstr>
      <vt:lpstr>LUGAR DE EJECUCION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PATRICIA MARTINEZ MENDOZA</dc:creator>
  <cp:lastModifiedBy>DIANA PATRICIA MARTINEZ MENDOZA</cp:lastModifiedBy>
  <dcterms:created xsi:type="dcterms:W3CDTF">2021-08-23T19:39:16Z</dcterms:created>
  <dcterms:modified xsi:type="dcterms:W3CDTF">2022-02-09T15:29:02Z</dcterms:modified>
</cp:coreProperties>
</file>